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ik/Downloads/"/>
    </mc:Choice>
  </mc:AlternateContent>
  <xr:revisionPtr revIDLastSave="0" documentId="8_{B0B78127-ECC5-214F-92EA-16AAEBA9840E}" xr6:coauthVersionLast="47" xr6:coauthVersionMax="47" xr10:uidLastSave="{00000000-0000-0000-0000-000000000000}"/>
  <bookViews>
    <workbookView xWindow="3080" yWindow="2100" windowWidth="27840" windowHeight="16740" xr2:uid="{A7AC2F88-DB1A-8040-82F6-00F2DC65B57D}"/>
  </bookViews>
  <sheets>
    <sheet name="Rückenmarkstrauma" sheetId="1" r:id="rId1"/>
  </sheets>
  <definedNames>
    <definedName name="_xlnm._FilterDatabase" localSheetId="0" hidden="1">Rückenmarkstrauma!$B$4:$B$44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" l="1"/>
  <c r="P44" i="1"/>
  <c r="O44" i="1"/>
  <c r="N44" i="1"/>
  <c r="M44" i="1"/>
  <c r="L44" i="1"/>
  <c r="R44" i="1" s="1"/>
  <c r="Q43" i="1"/>
  <c r="P43" i="1"/>
  <c r="O43" i="1"/>
  <c r="N43" i="1"/>
  <c r="M43" i="1"/>
  <c r="L43" i="1"/>
  <c r="R43" i="1" s="1"/>
  <c r="Q42" i="1"/>
  <c r="P42" i="1"/>
  <c r="O42" i="1"/>
  <c r="N42" i="1"/>
  <c r="M42" i="1"/>
  <c r="L42" i="1"/>
  <c r="R42" i="1" s="1"/>
  <c r="Q41" i="1"/>
  <c r="P41" i="1"/>
  <c r="O41" i="1"/>
  <c r="N41" i="1"/>
  <c r="M41" i="1"/>
  <c r="L41" i="1"/>
  <c r="R41" i="1" s="1"/>
  <c r="Q40" i="1"/>
  <c r="P40" i="1"/>
  <c r="O40" i="1"/>
  <c r="N40" i="1"/>
  <c r="M40" i="1"/>
  <c r="L40" i="1"/>
  <c r="R40" i="1" s="1"/>
  <c r="Q39" i="1"/>
  <c r="P39" i="1"/>
  <c r="O39" i="1"/>
  <c r="N39" i="1"/>
  <c r="M39" i="1"/>
  <c r="L39" i="1"/>
  <c r="R39" i="1" s="1"/>
  <c r="Q38" i="1"/>
  <c r="P38" i="1"/>
  <c r="O38" i="1"/>
  <c r="N38" i="1"/>
  <c r="M38" i="1"/>
  <c r="L38" i="1"/>
  <c r="R38" i="1" s="1"/>
  <c r="Q37" i="1"/>
  <c r="P37" i="1"/>
  <c r="O37" i="1"/>
  <c r="N37" i="1"/>
  <c r="M37" i="1"/>
  <c r="L37" i="1"/>
  <c r="R37" i="1" s="1"/>
  <c r="Q36" i="1"/>
  <c r="P36" i="1"/>
  <c r="O36" i="1"/>
  <c r="N36" i="1"/>
  <c r="M36" i="1"/>
  <c r="L36" i="1"/>
  <c r="R36" i="1" s="1"/>
  <c r="R35" i="1"/>
  <c r="Q35" i="1"/>
  <c r="P35" i="1"/>
  <c r="O35" i="1"/>
  <c r="N35" i="1"/>
  <c r="M35" i="1"/>
  <c r="L35" i="1"/>
  <c r="Q34" i="1"/>
  <c r="P34" i="1"/>
  <c r="O34" i="1"/>
  <c r="N34" i="1"/>
  <c r="M34" i="1"/>
  <c r="L34" i="1"/>
  <c r="R34" i="1" s="1"/>
  <c r="R33" i="1"/>
  <c r="Q33" i="1"/>
  <c r="P33" i="1"/>
  <c r="O33" i="1"/>
  <c r="N33" i="1"/>
  <c r="M33" i="1"/>
  <c r="L33" i="1"/>
  <c r="R32" i="1"/>
  <c r="Q32" i="1"/>
  <c r="P32" i="1"/>
  <c r="O32" i="1"/>
  <c r="N32" i="1"/>
  <c r="M32" i="1"/>
  <c r="L32" i="1"/>
  <c r="R31" i="1"/>
  <c r="Q31" i="1"/>
  <c r="P31" i="1"/>
  <c r="O31" i="1"/>
  <c r="N31" i="1"/>
  <c r="M31" i="1"/>
  <c r="L31" i="1"/>
  <c r="R30" i="1"/>
  <c r="Q30" i="1"/>
  <c r="P30" i="1"/>
  <c r="O30" i="1"/>
  <c r="N30" i="1"/>
  <c r="M30" i="1"/>
  <c r="L30" i="1"/>
  <c r="Q29" i="1"/>
  <c r="P29" i="1"/>
  <c r="O29" i="1"/>
  <c r="N29" i="1"/>
  <c r="M29" i="1"/>
  <c r="L29" i="1"/>
  <c r="R29" i="1" s="1"/>
  <c r="R28" i="1"/>
  <c r="Q28" i="1"/>
  <c r="P28" i="1"/>
  <c r="O28" i="1"/>
  <c r="N28" i="1"/>
  <c r="M28" i="1"/>
  <c r="L28" i="1"/>
  <c r="Q27" i="1"/>
  <c r="P27" i="1"/>
  <c r="O27" i="1"/>
  <c r="N27" i="1"/>
  <c r="M27" i="1"/>
  <c r="L27" i="1"/>
  <c r="R27" i="1" s="1"/>
  <c r="Q26" i="1"/>
  <c r="P26" i="1"/>
  <c r="O26" i="1"/>
  <c r="N26" i="1"/>
  <c r="M26" i="1"/>
  <c r="L26" i="1"/>
  <c r="R26" i="1" s="1"/>
  <c r="Q25" i="1"/>
  <c r="P25" i="1"/>
  <c r="O25" i="1"/>
  <c r="N25" i="1"/>
  <c r="M25" i="1"/>
  <c r="L25" i="1"/>
  <c r="R25" i="1" s="1"/>
  <c r="Q24" i="1"/>
  <c r="P24" i="1"/>
  <c r="O24" i="1"/>
  <c r="N24" i="1"/>
  <c r="M24" i="1"/>
  <c r="L24" i="1"/>
  <c r="R24" i="1" s="1"/>
  <c r="R23" i="1"/>
  <c r="Q23" i="1"/>
  <c r="P23" i="1"/>
  <c r="O23" i="1"/>
  <c r="N23" i="1"/>
  <c r="M23" i="1"/>
  <c r="L23" i="1"/>
  <c r="Q22" i="1"/>
  <c r="P22" i="1"/>
  <c r="O22" i="1"/>
  <c r="N22" i="1"/>
  <c r="M22" i="1"/>
  <c r="L22" i="1"/>
  <c r="R22" i="1" s="1"/>
  <c r="Q21" i="1"/>
  <c r="P21" i="1"/>
  <c r="O21" i="1"/>
  <c r="N21" i="1"/>
  <c r="M21" i="1"/>
  <c r="L21" i="1"/>
  <c r="R21" i="1" s="1"/>
  <c r="R20" i="1"/>
  <c r="Q20" i="1"/>
  <c r="P20" i="1"/>
  <c r="O20" i="1"/>
  <c r="N20" i="1"/>
  <c r="M20" i="1"/>
  <c r="L20" i="1"/>
  <c r="R19" i="1"/>
  <c r="Q19" i="1"/>
  <c r="P19" i="1"/>
  <c r="O19" i="1"/>
  <c r="N19" i="1"/>
  <c r="M19" i="1"/>
  <c r="L19" i="1"/>
  <c r="R18" i="1"/>
  <c r="Q18" i="1"/>
  <c r="P18" i="1"/>
  <c r="O18" i="1"/>
  <c r="N18" i="1"/>
  <c r="M18" i="1"/>
  <c r="L18" i="1"/>
  <c r="Q17" i="1"/>
  <c r="P17" i="1"/>
  <c r="O17" i="1"/>
  <c r="N17" i="1"/>
  <c r="M17" i="1"/>
  <c r="L17" i="1"/>
  <c r="R17" i="1" s="1"/>
  <c r="R16" i="1"/>
  <c r="Q16" i="1"/>
  <c r="P16" i="1"/>
  <c r="O16" i="1"/>
  <c r="N16" i="1"/>
  <c r="M16" i="1"/>
  <c r="L16" i="1"/>
  <c r="Q15" i="1"/>
  <c r="P15" i="1"/>
  <c r="O15" i="1"/>
  <c r="N15" i="1"/>
  <c r="M15" i="1"/>
  <c r="L15" i="1"/>
  <c r="R15" i="1" s="1"/>
  <c r="Q14" i="1"/>
  <c r="P14" i="1"/>
  <c r="O14" i="1"/>
  <c r="N14" i="1"/>
  <c r="M14" i="1"/>
  <c r="L14" i="1"/>
  <c r="R14" i="1" s="1"/>
  <c r="Q13" i="1"/>
  <c r="P13" i="1"/>
  <c r="O13" i="1"/>
  <c r="N13" i="1"/>
  <c r="M13" i="1"/>
  <c r="L13" i="1"/>
  <c r="R13" i="1" s="1"/>
  <c r="Q12" i="1"/>
  <c r="P12" i="1"/>
  <c r="O12" i="1"/>
  <c r="N12" i="1"/>
  <c r="M12" i="1"/>
  <c r="L12" i="1"/>
  <c r="R12" i="1" s="1"/>
  <c r="R11" i="1"/>
  <c r="Q11" i="1"/>
  <c r="P11" i="1"/>
  <c r="O11" i="1"/>
  <c r="N11" i="1"/>
  <c r="M11" i="1"/>
  <c r="L11" i="1"/>
  <c r="Q10" i="1"/>
  <c r="P10" i="1"/>
  <c r="O10" i="1"/>
  <c r="N10" i="1"/>
  <c r="M10" i="1"/>
  <c r="L10" i="1"/>
  <c r="R10" i="1" s="1"/>
  <c r="Q9" i="1"/>
  <c r="P9" i="1"/>
  <c r="O9" i="1"/>
  <c r="N9" i="1"/>
  <c r="M9" i="1"/>
  <c r="L9" i="1"/>
  <c r="R9" i="1" s="1"/>
  <c r="R8" i="1"/>
  <c r="Q8" i="1"/>
  <c r="P8" i="1"/>
  <c r="O8" i="1"/>
  <c r="N8" i="1"/>
  <c r="M8" i="1"/>
  <c r="L8" i="1"/>
  <c r="R7" i="1"/>
  <c r="Q7" i="1"/>
  <c r="P7" i="1"/>
  <c r="O7" i="1"/>
  <c r="N7" i="1"/>
  <c r="M7" i="1"/>
  <c r="L7" i="1"/>
  <c r="R6" i="1"/>
  <c r="Q6" i="1"/>
  <c r="P6" i="1"/>
  <c r="O6" i="1"/>
  <c r="N6" i="1"/>
  <c r="M6" i="1"/>
  <c r="L6" i="1"/>
  <c r="Q5" i="1"/>
  <c r="P5" i="1"/>
  <c r="O5" i="1"/>
  <c r="N5" i="1"/>
  <c r="M5" i="1"/>
  <c r="L5" i="1"/>
  <c r="R5" i="1" s="1"/>
  <c r="R4" i="1"/>
  <c r="Q4" i="1"/>
  <c r="P4" i="1"/>
  <c r="O4" i="1"/>
  <c r="N4" i="1"/>
  <c r="M4" i="1"/>
  <c r="L4" i="1"/>
</calcChain>
</file>

<file path=xl/sharedStrings.xml><?xml version="1.0" encoding="utf-8"?>
<sst xmlns="http://schemas.openxmlformats.org/spreadsheetml/2006/main" count="255" uniqueCount="120">
  <si>
    <t>DWG Spine Science 2025 Centers of Excellence</t>
  </si>
  <si>
    <t>1: 0-10, 2: 10-20, 3: 20-30, 4: 30-40, 5: 40-50, 6: 50-60, 7: 60-70, 8: 70-80, 9: 80-90, 10: 90-100</t>
  </si>
  <si>
    <t>Anzahl Publikationen</t>
  </si>
  <si>
    <t>Anzahl Publikationen %</t>
  </si>
  <si>
    <t>Skaliert 1-10</t>
  </si>
  <si>
    <t>Spine Science Schwerpunkt</t>
  </si>
  <si>
    <t>Standort</t>
  </si>
  <si>
    <t>Nationalität</t>
  </si>
  <si>
    <t>Standort Details</t>
  </si>
  <si>
    <t>Standort beteiligte Institute</t>
  </si>
  <si>
    <t>Kategorie</t>
  </si>
  <si>
    <t>5 Jahre</t>
  </si>
  <si>
    <t>Wertung</t>
  </si>
  <si>
    <t>SCI</t>
  </si>
  <si>
    <t>Aachen</t>
  </si>
  <si>
    <t>Deutschland</t>
  </si>
  <si>
    <t>RWTH Aachen University and University Hospital</t>
  </si>
  <si>
    <t>Institute für Neuroanatomie, Neurologie und Neuropathologie</t>
  </si>
  <si>
    <t>Basic Science</t>
  </si>
  <si>
    <t>Aschaffenburg</t>
  </si>
  <si>
    <t>Germany</t>
  </si>
  <si>
    <t>Klinikum Aschaffenburg-Alzenau</t>
  </si>
  <si>
    <t>Zentrum für Orthopädie, Unfallchirurgie und Sportmedizin</t>
  </si>
  <si>
    <t>Klinisch</t>
  </si>
  <si>
    <t>Balgrist/Zürich</t>
  </si>
  <si>
    <t>Schweiz</t>
  </si>
  <si>
    <t>Universitätsklinikum Balgrist</t>
  </si>
  <si>
    <t>Spinal Cord Injury Center</t>
  </si>
  <si>
    <t>Klinisch / Basic Science</t>
  </si>
  <si>
    <t>Basel</t>
  </si>
  <si>
    <t>Novartis Institutes for BioMedical Research</t>
  </si>
  <si>
    <t>Berlin</t>
  </si>
  <si>
    <t>Charité Universitätsmedizin Berlin</t>
  </si>
  <si>
    <t>Klinik für Neurologie und Experimentelle Neurologie</t>
  </si>
  <si>
    <t>Klinik für Neurochirurgie und Experimentelle Neurochirurgie</t>
  </si>
  <si>
    <t>BG Unfallkrankenhaus Berlin</t>
  </si>
  <si>
    <t>Behandlungszentrum für Rückenmarksverletzungen</t>
  </si>
  <si>
    <t>Max-Delbrück-Center for Molecular Medicine in the Helmholtz Association (MDC)</t>
  </si>
  <si>
    <t>Bochum</t>
  </si>
  <si>
    <t>Berufsgenossenschaftliche Universitätsklinik Bergmannsheil Bochum gGmbH</t>
  </si>
  <si>
    <t>Klinik für Allgemein- und Unfallchirurgie, Spinal Cord Injury Unit</t>
  </si>
  <si>
    <t>Ruhr Universität Bochum</t>
  </si>
  <si>
    <t>Abteilung für Zellphysiologie</t>
  </si>
  <si>
    <t>Ruhr-Universität Bochum</t>
  </si>
  <si>
    <t>Institut für Neuroanatomie und Molekulare Hirnforschung</t>
  </si>
  <si>
    <t>Bonn</t>
  </si>
  <si>
    <t>German Center for Neurodegenerative Diseases (DZNE)</t>
  </si>
  <si>
    <t>Laboratory of Axonal Growth and Regeneration</t>
  </si>
  <si>
    <t>Köln</t>
  </si>
  <si>
    <t>Universität zu Köln, Universität Witten/Herdecke, Cologne Merheim Medical Center (CMMC)</t>
  </si>
  <si>
    <t>Abteilung für Anatomie, Klinik für Neurochirurgie</t>
  </si>
  <si>
    <t>Dresden</t>
  </si>
  <si>
    <t>Technische Universität Dresden</t>
  </si>
  <si>
    <t xml:space="preserve">Center for Regenerative Therapies </t>
  </si>
  <si>
    <t>Düsseldorf</t>
  </si>
  <si>
    <t>Heinrich-Heine-University Düsseldorf</t>
  </si>
  <si>
    <t>Klinik für Neurologie</t>
  </si>
  <si>
    <t>Erlangen</t>
  </si>
  <si>
    <t>Max-Planck Institut für Physik und Medizin</t>
  </si>
  <si>
    <t>Frankfurt/Main</t>
  </si>
  <si>
    <t>Goethe Universität Frankfurt am Main</t>
  </si>
  <si>
    <t>Zentrum für Wirbelsäulenchirurgie und Neurotraumatologie, Klinik für Neurochirurgie</t>
  </si>
  <si>
    <t>Göttingen</t>
  </si>
  <si>
    <t>Max Planck Institute of Experimental Medicine</t>
  </si>
  <si>
    <t>Department of Neurogenetics</t>
  </si>
  <si>
    <t>Hamburg</t>
  </si>
  <si>
    <t>BG Klinikum Hamburg</t>
  </si>
  <si>
    <t>Center for Spinal Cord Injuries</t>
  </si>
  <si>
    <t>Universitätsklinikum Hamburg-Eppendorf</t>
  </si>
  <si>
    <t>Center for Molecular Neurobiology</t>
  </si>
  <si>
    <t>Hannover</t>
  </si>
  <si>
    <t>University of Veterinary Medicine</t>
  </si>
  <si>
    <t>Department of Small Animal Medicine and Surgery</t>
  </si>
  <si>
    <t>Medizinische Fakultät Hannover</t>
  </si>
  <si>
    <t>Department of Rehabilitation Medicine</t>
  </si>
  <si>
    <t>Heidelberg</t>
  </si>
  <si>
    <t>Universitätsklinikum Heidelberg</t>
  </si>
  <si>
    <t>Klinik für Neurochirurgie</t>
  </si>
  <si>
    <t>German Cancer Research Center (DKFZ)</t>
  </si>
  <si>
    <t>Molecular Neurobiology</t>
  </si>
  <si>
    <t>Homburg/Saar</t>
  </si>
  <si>
    <t>Center for Integrative Physiology and Molecular Medicine (CIPMM)</t>
  </si>
  <si>
    <t>Molecular Physiology</t>
  </si>
  <si>
    <t>Innsbruck</t>
  </si>
  <si>
    <t>Österreich</t>
  </si>
  <si>
    <t>Medizinische Universität Innsbruck</t>
  </si>
  <si>
    <t>Lausanne</t>
  </si>
  <si>
    <t>Lausanne University Hospital (CHUV), Swiss Federal Institute of Technology (EPFL), Swiss Federal Institute of Technology (EPFL)</t>
  </si>
  <si>
    <t>Departments of Clinical Neuroscience, Neuroprosthetics and Brain Mind Institute</t>
  </si>
  <si>
    <t>Leipzig</t>
  </si>
  <si>
    <t>Max Planck Institute for Human Cognitive and Brain Sciences</t>
  </si>
  <si>
    <t>Mezidinische Fakultät der Universität Leipzig</t>
  </si>
  <si>
    <t>Department of Cell Techniques and Applied Stem Cell Biology, Centre for Biotechnology and Biomedicine</t>
  </si>
  <si>
    <t>Ludwigshafen</t>
  </si>
  <si>
    <t>BG Trauma Zentrum Ludwigshafen</t>
  </si>
  <si>
    <t>Klinik für Paraplegiologie</t>
  </si>
  <si>
    <t>Magdeburg</t>
  </si>
  <si>
    <t>Otto-von-Guericke Unversität Magdeburg</t>
  </si>
  <si>
    <t>Institut für Biochemie und Zellbiologie</t>
  </si>
  <si>
    <t>München</t>
  </si>
  <si>
    <t>Ludwig-Maximilians Universität München</t>
  </si>
  <si>
    <t>Institut für Klinische Neuroimmunologie</t>
  </si>
  <si>
    <t>Münster</t>
  </si>
  <si>
    <t>Westfälische Wilhelms-Universität Münster</t>
  </si>
  <si>
    <t>Epilepsy Research Center, Department of Neurology and Institute for Translational Neurology</t>
  </si>
  <si>
    <t>Murnau</t>
  </si>
  <si>
    <t>BG Traumazentrum Murnau</t>
  </si>
  <si>
    <t>Nottwil</t>
  </si>
  <si>
    <t>Swiss Paraplegic Research</t>
  </si>
  <si>
    <t>Salzburg</t>
  </si>
  <si>
    <t>Paracelsus Medical University Salzburg, Spinal Cord Injury and Tissue Regeneration Center Salzburg (SCI-TReCS), ParaMove, Paracelsus Medical University, Salzburg, Austria</t>
  </si>
  <si>
    <t>Institute of Experimental Neuroregeneration, Spinal Cord Injury and Tissue Regeneration, Institute of Molecular Regenerative Medicine, Spinal Cord Injury and Tissue Regeneration Center Salzburg (SCI-TReCS), and ParaMove, Paracelsus Medical University, Salzburg, Austria</t>
  </si>
  <si>
    <t>Tübingen</t>
  </si>
  <si>
    <t>Universität Tübingen</t>
  </si>
  <si>
    <t>Hertie Institute for Clinical Brain Research</t>
  </si>
  <si>
    <t>Eberhard-Karls Universität Tübingen</t>
  </si>
  <si>
    <t>Ulm</t>
  </si>
  <si>
    <t>Universitätsklinikum Ulm</t>
  </si>
  <si>
    <t>Orthopedic Department, SCI Center</t>
  </si>
  <si>
    <t>Institute of Clinical and Experimental Trauma-Immunology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</si>
</sst>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" fontId="4" fillId="3" borderId="3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0" fillId="4" borderId="0" xfId="0" applyFill="1"/>
    <xf numFmtId="0" fontId="6" fillId="4" borderId="0" xfId="0" applyFont="1" applyFill="1"/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25DC-A5D1-5249-B7A0-4DEDFF58A518}">
  <dimension ref="A1:S44"/>
  <sheetViews>
    <sheetView tabSelected="1" workbookViewId="0">
      <selection activeCell="S4" sqref="S4"/>
    </sheetView>
  </sheetViews>
  <sheetFormatPr baseColWidth="10" defaultRowHeight="15" x14ac:dyDescent="0.2"/>
  <cols>
    <col min="1" max="1" width="28.5" customWidth="1"/>
    <col min="2" max="2" width="21.5" customWidth="1"/>
    <col min="3" max="3" width="14.1640625" customWidth="1"/>
    <col min="4" max="4" width="49.5" customWidth="1"/>
    <col min="5" max="5" width="45.1640625" customWidth="1"/>
    <col min="6" max="6" width="22.1640625" customWidth="1"/>
    <col min="7" max="7" width="11.1640625" style="2" customWidth="1"/>
    <col min="8" max="8" width="11.5" style="3" customWidth="1"/>
    <col min="9" max="9" width="10.5" style="3" customWidth="1"/>
    <col min="10" max="10" width="11.5" style="3" customWidth="1"/>
    <col min="11" max="11" width="10.83203125" style="3" customWidth="1"/>
    <col min="12" max="12" width="12.5" style="3" customWidth="1"/>
    <col min="13" max="13" width="10.83203125" style="2" customWidth="1"/>
    <col min="14" max="14" width="8.5" style="3" customWidth="1"/>
    <col min="15" max="15" width="9" style="3" customWidth="1"/>
    <col min="16" max="16" width="8.5" style="3" customWidth="1"/>
    <col min="17" max="17" width="9.83203125" style="3" customWidth="1"/>
    <col min="18" max="18" width="12.1640625" style="3" customWidth="1"/>
    <col min="19" max="19" width="14.1640625" style="19" customWidth="1"/>
  </cols>
  <sheetData>
    <row r="1" spans="1:19" ht="19" x14ac:dyDescent="0.25">
      <c r="A1" s="1" t="s">
        <v>0</v>
      </c>
      <c r="B1" s="1"/>
      <c r="C1" s="1"/>
      <c r="D1" s="1"/>
      <c r="E1" s="1"/>
      <c r="S1" s="4" t="s">
        <v>1</v>
      </c>
    </row>
    <row r="2" spans="1:19" s="10" customFormat="1" ht="19" x14ac:dyDescent="0.25">
      <c r="A2"/>
      <c r="B2"/>
      <c r="C2"/>
      <c r="D2"/>
      <c r="E2"/>
      <c r="F2"/>
      <c r="G2" s="5" t="s">
        <v>2</v>
      </c>
      <c r="H2" s="6"/>
      <c r="I2" s="6"/>
      <c r="J2" s="6"/>
      <c r="K2" s="6"/>
      <c r="L2" s="7"/>
      <c r="M2" s="5" t="s">
        <v>3</v>
      </c>
      <c r="N2" s="8"/>
      <c r="O2" s="8"/>
      <c r="P2" s="8"/>
      <c r="Q2" s="8"/>
      <c r="R2" s="8"/>
      <c r="S2" s="9" t="s">
        <v>4</v>
      </c>
    </row>
    <row r="3" spans="1:19" s="17" customFormat="1" ht="16" x14ac:dyDescent="0.2">
      <c r="A3" s="11" t="s">
        <v>5</v>
      </c>
      <c r="B3" s="12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4">
        <v>2021</v>
      </c>
      <c r="H3" s="15">
        <v>2020</v>
      </c>
      <c r="I3" s="15">
        <v>2019</v>
      </c>
      <c r="J3" s="15">
        <v>2018</v>
      </c>
      <c r="K3" s="15">
        <v>2017</v>
      </c>
      <c r="L3" s="15" t="s">
        <v>11</v>
      </c>
      <c r="M3" s="14">
        <v>2021</v>
      </c>
      <c r="N3" s="15">
        <v>2020</v>
      </c>
      <c r="O3" s="15">
        <v>2019</v>
      </c>
      <c r="P3" s="15">
        <v>2018</v>
      </c>
      <c r="Q3" s="15">
        <v>2017</v>
      </c>
      <c r="R3" s="15" t="s">
        <v>11</v>
      </c>
      <c r="S3" s="16" t="s">
        <v>12</v>
      </c>
    </row>
    <row r="4" spans="1:19" x14ac:dyDescent="0.2">
      <c r="A4" t="s">
        <v>13</v>
      </c>
      <c r="B4" s="18" t="s">
        <v>14</v>
      </c>
      <c r="C4" t="s">
        <v>15</v>
      </c>
      <c r="D4" s="18" t="s">
        <v>16</v>
      </c>
      <c r="E4" s="18" t="s">
        <v>17</v>
      </c>
      <c r="F4" s="18" t="s">
        <v>18</v>
      </c>
      <c r="G4" s="2">
        <v>2</v>
      </c>
      <c r="H4" s="3">
        <v>3</v>
      </c>
      <c r="I4" s="3">
        <v>1</v>
      </c>
      <c r="J4" s="3">
        <v>3</v>
      </c>
      <c r="K4" s="3">
        <v>0</v>
      </c>
      <c r="L4" s="3">
        <f t="shared" ref="L4:L21" si="0">SUM(G4:K4)</f>
        <v>9</v>
      </c>
      <c r="M4" s="2">
        <f>G4/23*100</f>
        <v>8.695652173913043</v>
      </c>
      <c r="N4" s="3">
        <f>H4/23*100</f>
        <v>13.043478260869565</v>
      </c>
      <c r="O4" s="3">
        <f>I4/22*100</f>
        <v>4.5454545454545459</v>
      </c>
      <c r="P4" s="3">
        <f>J4/27*100</f>
        <v>11.111111111111111</v>
      </c>
      <c r="Q4" s="3">
        <f>K4/11*100</f>
        <v>0</v>
      </c>
      <c r="R4" s="3">
        <f>L4/106*100</f>
        <v>8.4905660377358494</v>
      </c>
      <c r="S4" s="19">
        <v>1</v>
      </c>
    </row>
    <row r="5" spans="1:19" s="20" customFormat="1" x14ac:dyDescent="0.2">
      <c r="A5" s="20" t="s">
        <v>13</v>
      </c>
      <c r="B5" s="21" t="s">
        <v>19</v>
      </c>
      <c r="C5" s="20" t="s">
        <v>20</v>
      </c>
      <c r="D5" s="21" t="s">
        <v>21</v>
      </c>
      <c r="E5" s="21" t="s">
        <v>22</v>
      </c>
      <c r="F5" s="21" t="s">
        <v>23</v>
      </c>
      <c r="G5" s="22">
        <v>4</v>
      </c>
      <c r="H5" s="23">
        <v>2</v>
      </c>
      <c r="I5" s="23">
        <v>2</v>
      </c>
      <c r="J5" s="23">
        <v>0</v>
      </c>
      <c r="K5" s="23">
        <v>1</v>
      </c>
      <c r="L5" s="23">
        <f t="shared" si="0"/>
        <v>9</v>
      </c>
      <c r="M5" s="22">
        <f t="shared" ref="M5:N44" si="1">G5/23*100</f>
        <v>17.391304347826086</v>
      </c>
      <c r="N5" s="23">
        <f t="shared" si="1"/>
        <v>8.695652173913043</v>
      </c>
      <c r="O5" s="23">
        <f t="shared" ref="O5:O44" si="2">I5/22*100</f>
        <v>9.0909090909090917</v>
      </c>
      <c r="P5" s="23">
        <f t="shared" ref="P5:P44" si="3">J5/27*100</f>
        <v>0</v>
      </c>
      <c r="Q5" s="23">
        <f t="shared" ref="Q5:Q44" si="4">K5/11*100</f>
        <v>9.0909090909090917</v>
      </c>
      <c r="R5" s="23">
        <f t="shared" ref="R5:R44" si="5">L5/106*100</f>
        <v>8.4905660377358494</v>
      </c>
      <c r="S5" s="24">
        <v>1</v>
      </c>
    </row>
    <row r="6" spans="1:19" x14ac:dyDescent="0.2">
      <c r="A6" t="s">
        <v>13</v>
      </c>
      <c r="B6" s="18" t="s">
        <v>24</v>
      </c>
      <c r="C6" t="s">
        <v>25</v>
      </c>
      <c r="D6" s="18" t="s">
        <v>26</v>
      </c>
      <c r="E6" s="18" t="s">
        <v>27</v>
      </c>
      <c r="F6" t="s">
        <v>28</v>
      </c>
      <c r="G6" s="2">
        <v>23</v>
      </c>
      <c r="H6" s="3">
        <v>23</v>
      </c>
      <c r="I6" s="3">
        <v>22</v>
      </c>
      <c r="J6" s="3">
        <v>27</v>
      </c>
      <c r="K6" s="3">
        <v>11</v>
      </c>
      <c r="L6" s="3">
        <f t="shared" si="0"/>
        <v>106</v>
      </c>
      <c r="M6" s="2">
        <f t="shared" si="1"/>
        <v>100</v>
      </c>
      <c r="N6" s="3">
        <f t="shared" si="1"/>
        <v>100</v>
      </c>
      <c r="O6" s="3">
        <f t="shared" si="2"/>
        <v>100</v>
      </c>
      <c r="P6" s="3">
        <f t="shared" si="3"/>
        <v>100</v>
      </c>
      <c r="Q6" s="3">
        <f t="shared" si="4"/>
        <v>100</v>
      </c>
      <c r="R6" s="3">
        <f t="shared" si="5"/>
        <v>100</v>
      </c>
      <c r="S6" s="19">
        <v>10</v>
      </c>
    </row>
    <row r="7" spans="1:19" s="20" customFormat="1" x14ac:dyDescent="0.2">
      <c r="A7" s="20" t="s">
        <v>13</v>
      </c>
      <c r="B7" s="21" t="s">
        <v>29</v>
      </c>
      <c r="C7" s="20" t="s">
        <v>25</v>
      </c>
      <c r="D7" s="21" t="s">
        <v>30</v>
      </c>
      <c r="E7" s="21"/>
      <c r="F7" s="21" t="s">
        <v>18</v>
      </c>
      <c r="G7" s="22">
        <v>0</v>
      </c>
      <c r="H7" s="23">
        <v>0</v>
      </c>
      <c r="I7" s="23">
        <v>0</v>
      </c>
      <c r="J7" s="23">
        <v>1</v>
      </c>
      <c r="K7" s="23">
        <v>0</v>
      </c>
      <c r="L7" s="23">
        <f t="shared" si="0"/>
        <v>1</v>
      </c>
      <c r="M7" s="22">
        <f t="shared" si="1"/>
        <v>0</v>
      </c>
      <c r="N7" s="23">
        <f t="shared" si="1"/>
        <v>0</v>
      </c>
      <c r="O7" s="23">
        <f t="shared" si="2"/>
        <v>0</v>
      </c>
      <c r="P7" s="23">
        <f t="shared" si="3"/>
        <v>3.7037037037037033</v>
      </c>
      <c r="Q7" s="23">
        <f t="shared" si="4"/>
        <v>0</v>
      </c>
      <c r="R7" s="23">
        <f t="shared" si="5"/>
        <v>0.94339622641509435</v>
      </c>
      <c r="S7" s="24">
        <v>1</v>
      </c>
    </row>
    <row r="8" spans="1:19" x14ac:dyDescent="0.2">
      <c r="A8" t="s">
        <v>13</v>
      </c>
      <c r="B8" s="18" t="s">
        <v>31</v>
      </c>
      <c r="C8" t="s">
        <v>15</v>
      </c>
      <c r="D8" s="18" t="s">
        <v>32</v>
      </c>
      <c r="E8" s="18" t="s">
        <v>33</v>
      </c>
      <c r="F8" s="18" t="s">
        <v>23</v>
      </c>
      <c r="G8" s="2">
        <v>3</v>
      </c>
      <c r="H8" s="3">
        <v>3</v>
      </c>
      <c r="I8" s="3">
        <v>1</v>
      </c>
      <c r="J8" s="3">
        <v>2</v>
      </c>
      <c r="K8" s="3">
        <v>3</v>
      </c>
      <c r="L8" s="3">
        <f t="shared" si="0"/>
        <v>12</v>
      </c>
      <c r="M8" s="2">
        <f t="shared" si="1"/>
        <v>13.043478260869565</v>
      </c>
      <c r="N8" s="3">
        <f t="shared" si="1"/>
        <v>13.043478260869565</v>
      </c>
      <c r="O8" s="3">
        <f t="shared" si="2"/>
        <v>4.5454545454545459</v>
      </c>
      <c r="P8" s="3">
        <f t="shared" si="3"/>
        <v>7.4074074074074066</v>
      </c>
      <c r="Q8" s="3">
        <f t="shared" si="4"/>
        <v>27.27272727272727</v>
      </c>
      <c r="R8" s="3">
        <f t="shared" si="5"/>
        <v>11.320754716981133</v>
      </c>
      <c r="S8" s="19">
        <v>2</v>
      </c>
    </row>
    <row r="9" spans="1:19" x14ac:dyDescent="0.2">
      <c r="A9" t="s">
        <v>13</v>
      </c>
      <c r="B9" s="18" t="s">
        <v>31</v>
      </c>
      <c r="C9" t="s">
        <v>15</v>
      </c>
      <c r="D9" s="18" t="s">
        <v>32</v>
      </c>
      <c r="E9" s="18" t="s">
        <v>34</v>
      </c>
      <c r="F9" s="18" t="s">
        <v>18</v>
      </c>
      <c r="G9" s="2">
        <v>1</v>
      </c>
      <c r="H9" s="3">
        <v>0</v>
      </c>
      <c r="I9" s="3">
        <v>0</v>
      </c>
      <c r="J9" s="3">
        <v>0</v>
      </c>
      <c r="K9" s="3">
        <v>0</v>
      </c>
      <c r="L9" s="3">
        <f t="shared" si="0"/>
        <v>1</v>
      </c>
      <c r="M9" s="2">
        <f t="shared" si="1"/>
        <v>4.3478260869565215</v>
      </c>
      <c r="N9" s="3">
        <f t="shared" si="1"/>
        <v>0</v>
      </c>
      <c r="O9" s="3">
        <f t="shared" si="2"/>
        <v>0</v>
      </c>
      <c r="P9" s="3">
        <f t="shared" si="3"/>
        <v>0</v>
      </c>
      <c r="Q9" s="3">
        <f t="shared" si="4"/>
        <v>0</v>
      </c>
      <c r="R9" s="3">
        <f t="shared" si="5"/>
        <v>0.94339622641509435</v>
      </c>
      <c r="S9" s="19">
        <v>1</v>
      </c>
    </row>
    <row r="10" spans="1:19" x14ac:dyDescent="0.2">
      <c r="A10" t="s">
        <v>13</v>
      </c>
      <c r="B10" s="18" t="s">
        <v>31</v>
      </c>
      <c r="C10" t="s">
        <v>15</v>
      </c>
      <c r="D10" s="18" t="s">
        <v>35</v>
      </c>
      <c r="E10" s="18" t="s">
        <v>36</v>
      </c>
      <c r="F10" s="18" t="s">
        <v>23</v>
      </c>
      <c r="G10" s="2">
        <v>2</v>
      </c>
      <c r="H10" s="3">
        <v>4</v>
      </c>
      <c r="I10" s="3">
        <v>0</v>
      </c>
      <c r="J10" s="3">
        <v>2</v>
      </c>
      <c r="K10" s="3">
        <v>2</v>
      </c>
      <c r="L10" s="3">
        <f t="shared" si="0"/>
        <v>10</v>
      </c>
      <c r="M10" s="2">
        <f t="shared" si="1"/>
        <v>8.695652173913043</v>
      </c>
      <c r="N10" s="3">
        <f t="shared" si="1"/>
        <v>17.391304347826086</v>
      </c>
      <c r="O10" s="3">
        <f t="shared" si="2"/>
        <v>0</v>
      </c>
      <c r="P10" s="3">
        <f t="shared" si="3"/>
        <v>7.4074074074074066</v>
      </c>
      <c r="Q10" s="3">
        <f t="shared" si="4"/>
        <v>18.181818181818183</v>
      </c>
      <c r="R10" s="3">
        <f t="shared" si="5"/>
        <v>9.433962264150944</v>
      </c>
      <c r="S10" s="19">
        <v>1</v>
      </c>
    </row>
    <row r="11" spans="1:19" x14ac:dyDescent="0.2">
      <c r="A11" t="s">
        <v>13</v>
      </c>
      <c r="B11" s="18" t="s">
        <v>31</v>
      </c>
      <c r="C11" t="s">
        <v>15</v>
      </c>
      <c r="D11" s="18" t="s">
        <v>37</v>
      </c>
      <c r="E11" s="18"/>
      <c r="F11" s="18" t="s">
        <v>18</v>
      </c>
      <c r="G11" s="2">
        <v>0</v>
      </c>
      <c r="H11" s="3">
        <v>2</v>
      </c>
      <c r="I11" s="3">
        <v>0</v>
      </c>
      <c r="J11" s="3">
        <v>2</v>
      </c>
      <c r="K11" s="3">
        <v>0</v>
      </c>
      <c r="L11" s="3">
        <f t="shared" si="0"/>
        <v>4</v>
      </c>
      <c r="M11" s="2">
        <f t="shared" si="1"/>
        <v>0</v>
      </c>
      <c r="N11" s="3">
        <f t="shared" si="1"/>
        <v>8.695652173913043</v>
      </c>
      <c r="O11" s="3">
        <f t="shared" si="2"/>
        <v>0</v>
      </c>
      <c r="P11" s="3">
        <f t="shared" si="3"/>
        <v>7.4074074074074066</v>
      </c>
      <c r="Q11" s="3">
        <f t="shared" si="4"/>
        <v>0</v>
      </c>
      <c r="R11" s="3">
        <f t="shared" si="5"/>
        <v>3.7735849056603774</v>
      </c>
      <c r="S11" s="19">
        <v>1</v>
      </c>
    </row>
    <row r="12" spans="1:19" s="20" customFormat="1" x14ac:dyDescent="0.2">
      <c r="A12" s="20" t="s">
        <v>13</v>
      </c>
      <c r="B12" s="21" t="s">
        <v>38</v>
      </c>
      <c r="C12" s="20" t="s">
        <v>15</v>
      </c>
      <c r="D12" s="21" t="s">
        <v>39</v>
      </c>
      <c r="E12" s="21" t="s">
        <v>40</v>
      </c>
      <c r="F12" s="21" t="s">
        <v>23</v>
      </c>
      <c r="G12" s="22">
        <v>6</v>
      </c>
      <c r="H12" s="23">
        <v>2</v>
      </c>
      <c r="I12" s="23">
        <v>0</v>
      </c>
      <c r="J12" s="23">
        <v>2</v>
      </c>
      <c r="K12" s="23">
        <v>4</v>
      </c>
      <c r="L12" s="23">
        <f t="shared" si="0"/>
        <v>14</v>
      </c>
      <c r="M12" s="22">
        <f t="shared" si="1"/>
        <v>26.086956521739129</v>
      </c>
      <c r="N12" s="23">
        <f t="shared" si="1"/>
        <v>8.695652173913043</v>
      </c>
      <c r="O12" s="23">
        <f t="shared" si="2"/>
        <v>0</v>
      </c>
      <c r="P12" s="23">
        <f t="shared" si="3"/>
        <v>7.4074074074074066</v>
      </c>
      <c r="Q12" s="23">
        <f t="shared" si="4"/>
        <v>36.363636363636367</v>
      </c>
      <c r="R12" s="23">
        <f t="shared" si="5"/>
        <v>13.20754716981132</v>
      </c>
      <c r="S12" s="24">
        <v>2</v>
      </c>
    </row>
    <row r="13" spans="1:19" s="20" customFormat="1" x14ac:dyDescent="0.2">
      <c r="A13" s="20" t="s">
        <v>13</v>
      </c>
      <c r="B13" s="21" t="s">
        <v>38</v>
      </c>
      <c r="C13" s="20" t="s">
        <v>15</v>
      </c>
      <c r="D13" s="21" t="s">
        <v>41</v>
      </c>
      <c r="E13" s="21" t="s">
        <v>42</v>
      </c>
      <c r="F13" s="21" t="s">
        <v>18</v>
      </c>
      <c r="G13" s="22">
        <v>1</v>
      </c>
      <c r="H13" s="23">
        <v>0</v>
      </c>
      <c r="I13" s="23">
        <v>0</v>
      </c>
      <c r="J13" s="23">
        <v>0</v>
      </c>
      <c r="K13" s="23">
        <v>0</v>
      </c>
      <c r="L13" s="23">
        <f t="shared" si="0"/>
        <v>1</v>
      </c>
      <c r="M13" s="22">
        <f t="shared" si="1"/>
        <v>4.3478260869565215</v>
      </c>
      <c r="N13" s="23">
        <f t="shared" si="1"/>
        <v>0</v>
      </c>
      <c r="O13" s="23">
        <f t="shared" si="2"/>
        <v>0</v>
      </c>
      <c r="P13" s="23">
        <f t="shared" si="3"/>
        <v>0</v>
      </c>
      <c r="Q13" s="23">
        <f t="shared" si="4"/>
        <v>0</v>
      </c>
      <c r="R13" s="23">
        <f t="shared" si="5"/>
        <v>0.94339622641509435</v>
      </c>
      <c r="S13" s="24">
        <v>1</v>
      </c>
    </row>
    <row r="14" spans="1:19" s="20" customFormat="1" x14ac:dyDescent="0.2">
      <c r="A14" s="20" t="s">
        <v>13</v>
      </c>
      <c r="B14" s="21" t="s">
        <v>38</v>
      </c>
      <c r="C14" s="20" t="s">
        <v>15</v>
      </c>
      <c r="D14" s="21" t="s">
        <v>43</v>
      </c>
      <c r="E14" s="21" t="s">
        <v>44</v>
      </c>
      <c r="F14" s="21" t="s">
        <v>18</v>
      </c>
      <c r="G14" s="22">
        <v>1</v>
      </c>
      <c r="H14" s="23">
        <v>0</v>
      </c>
      <c r="I14" s="23">
        <v>1</v>
      </c>
      <c r="J14" s="23">
        <v>0</v>
      </c>
      <c r="K14" s="23">
        <v>0</v>
      </c>
      <c r="L14" s="23">
        <f t="shared" si="0"/>
        <v>2</v>
      </c>
      <c r="M14" s="22">
        <f t="shared" si="1"/>
        <v>4.3478260869565215</v>
      </c>
      <c r="N14" s="23">
        <f t="shared" si="1"/>
        <v>0</v>
      </c>
      <c r="O14" s="23">
        <f t="shared" si="2"/>
        <v>4.5454545454545459</v>
      </c>
      <c r="P14" s="23">
        <f t="shared" si="3"/>
        <v>0</v>
      </c>
      <c r="Q14" s="23">
        <f t="shared" si="4"/>
        <v>0</v>
      </c>
      <c r="R14" s="23">
        <f t="shared" si="5"/>
        <v>1.8867924528301887</v>
      </c>
      <c r="S14" s="24">
        <v>1</v>
      </c>
    </row>
    <row r="15" spans="1:19" x14ac:dyDescent="0.2">
      <c r="A15" t="s">
        <v>13</v>
      </c>
      <c r="B15" s="18" t="s">
        <v>45</v>
      </c>
      <c r="C15" t="s">
        <v>15</v>
      </c>
      <c r="D15" s="18" t="s">
        <v>46</v>
      </c>
      <c r="E15" s="18" t="s">
        <v>47</v>
      </c>
      <c r="F15" s="18" t="s">
        <v>18</v>
      </c>
      <c r="G15" s="2">
        <v>1</v>
      </c>
      <c r="H15" s="3">
        <v>3</v>
      </c>
      <c r="I15" s="3">
        <v>5</v>
      </c>
      <c r="J15" s="3">
        <v>5</v>
      </c>
      <c r="K15" s="3">
        <v>3</v>
      </c>
      <c r="L15" s="3">
        <f t="shared" si="0"/>
        <v>17</v>
      </c>
      <c r="M15" s="2">
        <f t="shared" si="1"/>
        <v>4.3478260869565215</v>
      </c>
      <c r="N15" s="3">
        <f t="shared" si="1"/>
        <v>13.043478260869565</v>
      </c>
      <c r="O15" s="3">
        <f t="shared" si="2"/>
        <v>22.727272727272727</v>
      </c>
      <c r="P15" s="3">
        <f t="shared" si="3"/>
        <v>18.518518518518519</v>
      </c>
      <c r="Q15" s="3">
        <f t="shared" si="4"/>
        <v>27.27272727272727</v>
      </c>
      <c r="R15" s="3">
        <f t="shared" si="5"/>
        <v>16.037735849056602</v>
      </c>
      <c r="S15" s="19">
        <v>2</v>
      </c>
    </row>
    <row r="16" spans="1:19" s="20" customFormat="1" x14ac:dyDescent="0.2">
      <c r="A16" s="20" t="s">
        <v>13</v>
      </c>
      <c r="B16" s="21" t="s">
        <v>48</v>
      </c>
      <c r="C16" s="20" t="s">
        <v>15</v>
      </c>
      <c r="D16" s="21" t="s">
        <v>49</v>
      </c>
      <c r="E16" s="21" t="s">
        <v>50</v>
      </c>
      <c r="F16" s="21" t="s">
        <v>18</v>
      </c>
      <c r="G16" s="22">
        <v>1</v>
      </c>
      <c r="H16" s="23">
        <v>1</v>
      </c>
      <c r="I16" s="23">
        <v>1</v>
      </c>
      <c r="J16" s="23">
        <v>2</v>
      </c>
      <c r="K16" s="23">
        <v>2</v>
      </c>
      <c r="L16" s="23">
        <f t="shared" si="0"/>
        <v>7</v>
      </c>
      <c r="M16" s="22">
        <f t="shared" si="1"/>
        <v>4.3478260869565215</v>
      </c>
      <c r="N16" s="23">
        <f t="shared" si="1"/>
        <v>4.3478260869565215</v>
      </c>
      <c r="O16" s="23">
        <f t="shared" si="2"/>
        <v>4.5454545454545459</v>
      </c>
      <c r="P16" s="23">
        <f t="shared" si="3"/>
        <v>7.4074074074074066</v>
      </c>
      <c r="Q16" s="23">
        <f t="shared" si="4"/>
        <v>18.181818181818183</v>
      </c>
      <c r="R16" s="23">
        <f t="shared" si="5"/>
        <v>6.6037735849056602</v>
      </c>
      <c r="S16" s="24">
        <v>1</v>
      </c>
    </row>
    <row r="17" spans="1:19" ht="14.25" customHeight="1" x14ac:dyDescent="0.2">
      <c r="A17" t="s">
        <v>13</v>
      </c>
      <c r="B17" s="18" t="s">
        <v>51</v>
      </c>
      <c r="C17" t="s">
        <v>15</v>
      </c>
      <c r="D17" s="18" t="s">
        <v>52</v>
      </c>
      <c r="E17" s="18" t="s">
        <v>53</v>
      </c>
      <c r="F17" s="18" t="s">
        <v>18</v>
      </c>
      <c r="G17" s="2">
        <v>3</v>
      </c>
      <c r="H17" s="3">
        <v>3</v>
      </c>
      <c r="I17" s="3">
        <v>1</v>
      </c>
      <c r="J17" s="3">
        <v>3</v>
      </c>
      <c r="K17" s="3">
        <v>4</v>
      </c>
      <c r="L17" s="3">
        <f t="shared" si="0"/>
        <v>14</v>
      </c>
      <c r="M17" s="2">
        <f t="shared" si="1"/>
        <v>13.043478260869565</v>
      </c>
      <c r="N17" s="3">
        <f t="shared" si="1"/>
        <v>13.043478260869565</v>
      </c>
      <c r="O17" s="3">
        <f t="shared" si="2"/>
        <v>4.5454545454545459</v>
      </c>
      <c r="P17" s="3">
        <f t="shared" si="3"/>
        <v>11.111111111111111</v>
      </c>
      <c r="Q17" s="3">
        <f t="shared" si="4"/>
        <v>36.363636363636367</v>
      </c>
      <c r="R17" s="3">
        <f t="shared" si="5"/>
        <v>13.20754716981132</v>
      </c>
      <c r="S17" s="19">
        <v>2</v>
      </c>
    </row>
    <row r="18" spans="1:19" s="20" customFormat="1" x14ac:dyDescent="0.2">
      <c r="A18" s="20" t="s">
        <v>13</v>
      </c>
      <c r="B18" s="21" t="s">
        <v>54</v>
      </c>
      <c r="C18" s="20" t="s">
        <v>15</v>
      </c>
      <c r="D18" s="21" t="s">
        <v>55</v>
      </c>
      <c r="E18" s="21" t="s">
        <v>56</v>
      </c>
      <c r="F18" s="21" t="s">
        <v>18</v>
      </c>
      <c r="G18" s="22">
        <v>3</v>
      </c>
      <c r="H18" s="23">
        <v>0</v>
      </c>
      <c r="I18" s="23">
        <v>1</v>
      </c>
      <c r="J18" s="23">
        <v>2</v>
      </c>
      <c r="K18" s="23">
        <v>0</v>
      </c>
      <c r="L18" s="23">
        <f t="shared" si="0"/>
        <v>6</v>
      </c>
      <c r="M18" s="22">
        <f t="shared" si="1"/>
        <v>13.043478260869565</v>
      </c>
      <c r="N18" s="23">
        <f t="shared" si="1"/>
        <v>0</v>
      </c>
      <c r="O18" s="23">
        <f t="shared" si="2"/>
        <v>4.5454545454545459</v>
      </c>
      <c r="P18" s="23">
        <f t="shared" si="3"/>
        <v>7.4074074074074066</v>
      </c>
      <c r="Q18" s="23">
        <f t="shared" si="4"/>
        <v>0</v>
      </c>
      <c r="R18" s="23">
        <f t="shared" si="5"/>
        <v>5.6603773584905666</v>
      </c>
      <c r="S18" s="24">
        <v>1</v>
      </c>
    </row>
    <row r="19" spans="1:19" x14ac:dyDescent="0.2">
      <c r="A19" t="s">
        <v>13</v>
      </c>
      <c r="B19" s="18" t="s">
        <v>57</v>
      </c>
      <c r="C19" t="s">
        <v>15</v>
      </c>
      <c r="D19" s="18" t="s">
        <v>58</v>
      </c>
      <c r="E19" s="18"/>
      <c r="F19" s="18" t="s">
        <v>18</v>
      </c>
      <c r="G19" s="2">
        <v>1</v>
      </c>
      <c r="H19" s="3">
        <v>1</v>
      </c>
      <c r="I19" s="3">
        <v>0</v>
      </c>
      <c r="J19" s="3">
        <v>1</v>
      </c>
      <c r="K19" s="3">
        <v>0</v>
      </c>
      <c r="L19" s="3">
        <f t="shared" si="0"/>
        <v>3</v>
      </c>
      <c r="M19" s="2">
        <f t="shared" si="1"/>
        <v>4.3478260869565215</v>
      </c>
      <c r="N19" s="3">
        <f t="shared" si="1"/>
        <v>4.3478260869565215</v>
      </c>
      <c r="O19" s="3">
        <f t="shared" si="2"/>
        <v>0</v>
      </c>
      <c r="P19" s="3">
        <f t="shared" si="3"/>
        <v>3.7037037037037033</v>
      </c>
      <c r="Q19" s="3">
        <f t="shared" si="4"/>
        <v>0</v>
      </c>
      <c r="R19" s="3">
        <f t="shared" si="5"/>
        <v>2.8301886792452833</v>
      </c>
      <c r="S19" s="19">
        <v>1</v>
      </c>
    </row>
    <row r="20" spans="1:19" s="20" customFormat="1" x14ac:dyDescent="0.2">
      <c r="A20" s="20" t="s">
        <v>13</v>
      </c>
      <c r="B20" s="21" t="s">
        <v>59</v>
      </c>
      <c r="C20" s="20" t="s">
        <v>15</v>
      </c>
      <c r="D20" s="21" t="s">
        <v>60</v>
      </c>
      <c r="E20" s="21" t="s">
        <v>61</v>
      </c>
      <c r="F20" s="20" t="s">
        <v>28</v>
      </c>
      <c r="G20" s="22">
        <v>2</v>
      </c>
      <c r="H20" s="23">
        <v>1</v>
      </c>
      <c r="I20" s="23">
        <v>2</v>
      </c>
      <c r="J20" s="23">
        <v>0</v>
      </c>
      <c r="K20" s="23">
        <v>2</v>
      </c>
      <c r="L20" s="23">
        <f t="shared" si="0"/>
        <v>7</v>
      </c>
      <c r="M20" s="22">
        <f t="shared" si="1"/>
        <v>8.695652173913043</v>
      </c>
      <c r="N20" s="23">
        <f t="shared" si="1"/>
        <v>4.3478260869565215</v>
      </c>
      <c r="O20" s="23">
        <f t="shared" si="2"/>
        <v>9.0909090909090917</v>
      </c>
      <c r="P20" s="23">
        <f t="shared" si="3"/>
        <v>0</v>
      </c>
      <c r="Q20" s="23">
        <f t="shared" si="4"/>
        <v>18.181818181818183</v>
      </c>
      <c r="R20" s="23">
        <f t="shared" si="5"/>
        <v>6.6037735849056602</v>
      </c>
      <c r="S20" s="24">
        <v>1</v>
      </c>
    </row>
    <row r="21" spans="1:19" x14ac:dyDescent="0.2">
      <c r="A21" t="s">
        <v>13</v>
      </c>
      <c r="B21" s="18" t="s">
        <v>62</v>
      </c>
      <c r="C21" t="s">
        <v>15</v>
      </c>
      <c r="D21" s="18" t="s">
        <v>63</v>
      </c>
      <c r="E21" s="18" t="s">
        <v>64</v>
      </c>
      <c r="F21" s="18" t="s">
        <v>18</v>
      </c>
      <c r="G21" s="2">
        <v>0</v>
      </c>
      <c r="H21" s="3">
        <v>0</v>
      </c>
      <c r="I21" s="3">
        <v>2</v>
      </c>
      <c r="J21" s="3">
        <v>0</v>
      </c>
      <c r="K21" s="3">
        <v>0</v>
      </c>
      <c r="L21" s="3">
        <f t="shared" si="0"/>
        <v>2</v>
      </c>
      <c r="M21" s="2">
        <f t="shared" si="1"/>
        <v>0</v>
      </c>
      <c r="N21" s="3">
        <f t="shared" si="1"/>
        <v>0</v>
      </c>
      <c r="O21" s="3">
        <f t="shared" si="2"/>
        <v>9.0909090909090917</v>
      </c>
      <c r="P21" s="3">
        <f t="shared" si="3"/>
        <v>0</v>
      </c>
      <c r="Q21" s="3">
        <f t="shared" si="4"/>
        <v>0</v>
      </c>
      <c r="R21" s="3">
        <f t="shared" si="5"/>
        <v>1.8867924528301887</v>
      </c>
      <c r="S21" s="19">
        <v>1</v>
      </c>
    </row>
    <row r="22" spans="1:19" s="20" customFormat="1" x14ac:dyDescent="0.2">
      <c r="A22" s="20" t="s">
        <v>13</v>
      </c>
      <c r="B22" s="21" t="s">
        <v>65</v>
      </c>
      <c r="C22" s="20" t="s">
        <v>15</v>
      </c>
      <c r="D22" s="21" t="s">
        <v>66</v>
      </c>
      <c r="E22" s="21" t="s">
        <v>67</v>
      </c>
      <c r="F22" s="20" t="s">
        <v>23</v>
      </c>
      <c r="G22" s="22">
        <v>5</v>
      </c>
      <c r="H22" s="23">
        <v>5</v>
      </c>
      <c r="I22" s="23">
        <v>0</v>
      </c>
      <c r="J22" s="23">
        <v>0</v>
      </c>
      <c r="K22" s="23">
        <v>0</v>
      </c>
      <c r="L22" s="23">
        <f>SUM(G22:K22)</f>
        <v>10</v>
      </c>
      <c r="M22" s="22">
        <f t="shared" si="1"/>
        <v>21.739130434782609</v>
      </c>
      <c r="N22" s="23">
        <f t="shared" si="1"/>
        <v>21.739130434782609</v>
      </c>
      <c r="O22" s="23">
        <f t="shared" si="2"/>
        <v>0</v>
      </c>
      <c r="P22" s="23">
        <f t="shared" si="3"/>
        <v>0</v>
      </c>
      <c r="Q22" s="23">
        <f t="shared" si="4"/>
        <v>0</v>
      </c>
      <c r="R22" s="23">
        <f t="shared" si="5"/>
        <v>9.433962264150944</v>
      </c>
      <c r="S22" s="24">
        <v>1</v>
      </c>
    </row>
    <row r="23" spans="1:19" s="20" customFormat="1" x14ac:dyDescent="0.2">
      <c r="A23" s="20" t="s">
        <v>13</v>
      </c>
      <c r="B23" s="21" t="s">
        <v>65</v>
      </c>
      <c r="C23" s="20" t="s">
        <v>15</v>
      </c>
      <c r="D23" s="21" t="s">
        <v>68</v>
      </c>
      <c r="E23" s="21" t="s">
        <v>69</v>
      </c>
      <c r="F23" s="21" t="s">
        <v>18</v>
      </c>
      <c r="G23" s="22">
        <v>2</v>
      </c>
      <c r="H23" s="23">
        <v>0</v>
      </c>
      <c r="I23" s="23">
        <v>2</v>
      </c>
      <c r="J23" s="23">
        <v>2</v>
      </c>
      <c r="K23" s="23">
        <v>0</v>
      </c>
      <c r="L23" s="23">
        <f>SUM(G23:K23)</f>
        <v>6</v>
      </c>
      <c r="M23" s="22">
        <f t="shared" si="1"/>
        <v>8.695652173913043</v>
      </c>
      <c r="N23" s="23">
        <f t="shared" si="1"/>
        <v>0</v>
      </c>
      <c r="O23" s="23">
        <f t="shared" si="2"/>
        <v>9.0909090909090917</v>
      </c>
      <c r="P23" s="23">
        <f t="shared" si="3"/>
        <v>7.4074074074074066</v>
      </c>
      <c r="Q23" s="23">
        <f t="shared" si="4"/>
        <v>0</v>
      </c>
      <c r="R23" s="23">
        <f t="shared" si="5"/>
        <v>5.6603773584905666</v>
      </c>
      <c r="S23" s="24">
        <v>1</v>
      </c>
    </row>
    <row r="24" spans="1:19" x14ac:dyDescent="0.2">
      <c r="A24" t="s">
        <v>13</v>
      </c>
      <c r="B24" s="18" t="s">
        <v>70</v>
      </c>
      <c r="C24" t="s">
        <v>15</v>
      </c>
      <c r="D24" s="18" t="s">
        <v>71</v>
      </c>
      <c r="E24" s="18" t="s">
        <v>72</v>
      </c>
      <c r="F24" s="18" t="s">
        <v>18</v>
      </c>
      <c r="G24" s="2">
        <v>1</v>
      </c>
      <c r="H24" s="3">
        <v>7</v>
      </c>
      <c r="I24" s="3">
        <v>0</v>
      </c>
      <c r="J24" s="3">
        <v>3</v>
      </c>
      <c r="K24" s="3">
        <v>1</v>
      </c>
      <c r="L24" s="3">
        <f t="shared" ref="L24:L27" si="6">SUM(G24:K24)</f>
        <v>12</v>
      </c>
      <c r="M24" s="2">
        <f t="shared" si="1"/>
        <v>4.3478260869565215</v>
      </c>
      <c r="N24" s="3">
        <f t="shared" si="1"/>
        <v>30.434782608695656</v>
      </c>
      <c r="O24" s="3">
        <f t="shared" si="2"/>
        <v>0</v>
      </c>
      <c r="P24" s="3">
        <f t="shared" si="3"/>
        <v>11.111111111111111</v>
      </c>
      <c r="Q24" s="3">
        <f t="shared" si="4"/>
        <v>9.0909090909090917</v>
      </c>
      <c r="R24" s="3">
        <f t="shared" si="5"/>
        <v>11.320754716981133</v>
      </c>
      <c r="S24" s="19">
        <v>2</v>
      </c>
    </row>
    <row r="25" spans="1:19" x14ac:dyDescent="0.2">
      <c r="A25" t="s">
        <v>13</v>
      </c>
      <c r="B25" s="18" t="s">
        <v>70</v>
      </c>
      <c r="C25" t="s">
        <v>15</v>
      </c>
      <c r="D25" s="18" t="s">
        <v>73</v>
      </c>
      <c r="E25" s="18" t="s">
        <v>74</v>
      </c>
      <c r="F25" t="s">
        <v>23</v>
      </c>
      <c r="G25" s="2">
        <v>1</v>
      </c>
      <c r="H25" s="3">
        <v>3</v>
      </c>
      <c r="I25" s="3">
        <v>0</v>
      </c>
      <c r="J25" s="3">
        <v>0</v>
      </c>
      <c r="K25" s="3">
        <v>0</v>
      </c>
      <c r="L25" s="3">
        <f t="shared" si="6"/>
        <v>4</v>
      </c>
      <c r="M25" s="2">
        <f t="shared" si="1"/>
        <v>4.3478260869565215</v>
      </c>
      <c r="N25" s="3">
        <f t="shared" si="1"/>
        <v>13.043478260869565</v>
      </c>
      <c r="O25" s="3">
        <f t="shared" si="2"/>
        <v>0</v>
      </c>
      <c r="P25" s="3">
        <f t="shared" si="3"/>
        <v>0</v>
      </c>
      <c r="Q25" s="3">
        <f t="shared" si="4"/>
        <v>0</v>
      </c>
      <c r="R25" s="3">
        <f t="shared" si="5"/>
        <v>3.7735849056603774</v>
      </c>
      <c r="S25" s="19">
        <v>1</v>
      </c>
    </row>
    <row r="26" spans="1:19" s="20" customFormat="1" x14ac:dyDescent="0.2">
      <c r="A26" s="20" t="s">
        <v>13</v>
      </c>
      <c r="B26" s="21" t="s">
        <v>75</v>
      </c>
      <c r="C26" s="20" t="s">
        <v>15</v>
      </c>
      <c r="D26" s="21" t="s">
        <v>76</v>
      </c>
      <c r="E26" s="21" t="s">
        <v>27</v>
      </c>
      <c r="F26" s="21" t="s">
        <v>28</v>
      </c>
      <c r="G26" s="22">
        <v>8</v>
      </c>
      <c r="H26" s="23">
        <v>7</v>
      </c>
      <c r="I26" s="23">
        <v>7</v>
      </c>
      <c r="J26" s="23">
        <v>9</v>
      </c>
      <c r="K26" s="23">
        <v>6</v>
      </c>
      <c r="L26" s="23">
        <f t="shared" si="6"/>
        <v>37</v>
      </c>
      <c r="M26" s="22">
        <f t="shared" si="1"/>
        <v>34.782608695652172</v>
      </c>
      <c r="N26" s="23">
        <f t="shared" si="1"/>
        <v>30.434782608695656</v>
      </c>
      <c r="O26" s="23">
        <f t="shared" si="2"/>
        <v>31.818181818181817</v>
      </c>
      <c r="P26" s="23">
        <f t="shared" si="3"/>
        <v>33.333333333333329</v>
      </c>
      <c r="Q26" s="23">
        <f t="shared" si="4"/>
        <v>54.54545454545454</v>
      </c>
      <c r="R26" s="23">
        <f t="shared" si="5"/>
        <v>34.905660377358487</v>
      </c>
      <c r="S26" s="24">
        <v>4</v>
      </c>
    </row>
    <row r="27" spans="1:19" s="20" customFormat="1" x14ac:dyDescent="0.2">
      <c r="A27" s="20" t="s">
        <v>13</v>
      </c>
      <c r="B27" s="21" t="s">
        <v>75</v>
      </c>
      <c r="C27" s="20" t="s">
        <v>15</v>
      </c>
      <c r="D27" s="21" t="s">
        <v>76</v>
      </c>
      <c r="E27" s="21" t="s">
        <v>77</v>
      </c>
      <c r="F27" s="21" t="s">
        <v>28</v>
      </c>
      <c r="G27" s="22">
        <v>3</v>
      </c>
      <c r="H27" s="23">
        <v>3</v>
      </c>
      <c r="I27" s="23">
        <v>1</v>
      </c>
      <c r="J27" s="23">
        <v>1</v>
      </c>
      <c r="K27" s="23">
        <v>0</v>
      </c>
      <c r="L27" s="23">
        <f t="shared" si="6"/>
        <v>8</v>
      </c>
      <c r="M27" s="22">
        <f t="shared" si="1"/>
        <v>13.043478260869565</v>
      </c>
      <c r="N27" s="23">
        <f t="shared" si="1"/>
        <v>13.043478260869565</v>
      </c>
      <c r="O27" s="23">
        <f t="shared" si="2"/>
        <v>4.5454545454545459</v>
      </c>
      <c r="P27" s="23">
        <f t="shared" si="3"/>
        <v>3.7037037037037033</v>
      </c>
      <c r="Q27" s="23">
        <f t="shared" si="4"/>
        <v>0</v>
      </c>
      <c r="R27" s="23">
        <f t="shared" si="5"/>
        <v>7.5471698113207548</v>
      </c>
      <c r="S27" s="24">
        <v>1</v>
      </c>
    </row>
    <row r="28" spans="1:19" s="20" customFormat="1" x14ac:dyDescent="0.2">
      <c r="A28" s="20" t="s">
        <v>13</v>
      </c>
      <c r="B28" s="21" t="s">
        <v>75</v>
      </c>
      <c r="C28" s="20" t="s">
        <v>15</v>
      </c>
      <c r="D28" s="21" t="s">
        <v>78</v>
      </c>
      <c r="E28" s="21" t="s">
        <v>79</v>
      </c>
      <c r="F28" s="21" t="s">
        <v>18</v>
      </c>
      <c r="G28" s="22">
        <v>0</v>
      </c>
      <c r="H28" s="23">
        <v>0</v>
      </c>
      <c r="I28" s="23">
        <v>0</v>
      </c>
      <c r="J28" s="23">
        <v>1</v>
      </c>
      <c r="K28" s="23">
        <v>0</v>
      </c>
      <c r="L28" s="23">
        <f>SUM(G28:K28)</f>
        <v>1</v>
      </c>
      <c r="M28" s="22">
        <f t="shared" si="1"/>
        <v>0</v>
      </c>
      <c r="N28" s="23">
        <f t="shared" si="1"/>
        <v>0</v>
      </c>
      <c r="O28" s="23">
        <f t="shared" si="2"/>
        <v>0</v>
      </c>
      <c r="P28" s="23">
        <f t="shared" si="3"/>
        <v>3.7037037037037033</v>
      </c>
      <c r="Q28" s="23">
        <f t="shared" si="4"/>
        <v>0</v>
      </c>
      <c r="R28" s="23">
        <f t="shared" si="5"/>
        <v>0.94339622641509435</v>
      </c>
      <c r="S28" s="24">
        <v>1</v>
      </c>
    </row>
    <row r="29" spans="1:19" x14ac:dyDescent="0.2">
      <c r="A29" t="s">
        <v>13</v>
      </c>
      <c r="B29" s="18" t="s">
        <v>80</v>
      </c>
      <c r="C29" t="s">
        <v>15</v>
      </c>
      <c r="D29" s="18" t="s">
        <v>81</v>
      </c>
      <c r="E29" s="18" t="s">
        <v>82</v>
      </c>
      <c r="F29" s="18" t="s">
        <v>18</v>
      </c>
      <c r="G29" s="2">
        <v>0</v>
      </c>
      <c r="H29" s="3">
        <v>0</v>
      </c>
      <c r="I29" s="3">
        <v>1</v>
      </c>
      <c r="J29" s="3">
        <v>1</v>
      </c>
      <c r="K29" s="3">
        <v>0</v>
      </c>
      <c r="L29" s="3">
        <f>SUM(G29:K29)</f>
        <v>2</v>
      </c>
      <c r="M29" s="2">
        <f t="shared" si="1"/>
        <v>0</v>
      </c>
      <c r="N29" s="3">
        <f t="shared" si="1"/>
        <v>0</v>
      </c>
      <c r="O29" s="3">
        <f t="shared" si="2"/>
        <v>4.5454545454545459</v>
      </c>
      <c r="P29" s="3">
        <f t="shared" si="3"/>
        <v>3.7037037037037033</v>
      </c>
      <c r="Q29" s="3">
        <f t="shared" si="4"/>
        <v>0</v>
      </c>
      <c r="R29" s="3">
        <f t="shared" si="5"/>
        <v>1.8867924528301887</v>
      </c>
      <c r="S29" s="19">
        <v>1</v>
      </c>
    </row>
    <row r="30" spans="1:19" s="20" customFormat="1" x14ac:dyDescent="0.2">
      <c r="A30" s="20" t="s">
        <v>13</v>
      </c>
      <c r="B30" s="21" t="s">
        <v>83</v>
      </c>
      <c r="C30" s="20" t="s">
        <v>84</v>
      </c>
      <c r="D30" s="21" t="s">
        <v>85</v>
      </c>
      <c r="E30" s="21" t="s">
        <v>77</v>
      </c>
      <c r="F30" s="20" t="s">
        <v>28</v>
      </c>
      <c r="G30" s="22">
        <v>4</v>
      </c>
      <c r="H30" s="23">
        <v>6</v>
      </c>
      <c r="I30" s="23">
        <v>6</v>
      </c>
      <c r="J30" s="23">
        <v>5</v>
      </c>
      <c r="K30" s="23">
        <v>1</v>
      </c>
      <c r="L30" s="23">
        <f>SUM(G30:K30)</f>
        <v>22</v>
      </c>
      <c r="M30" s="22">
        <f t="shared" si="1"/>
        <v>17.391304347826086</v>
      </c>
      <c r="N30" s="23">
        <f t="shared" si="1"/>
        <v>26.086956521739129</v>
      </c>
      <c r="O30" s="23">
        <f t="shared" si="2"/>
        <v>27.27272727272727</v>
      </c>
      <c r="P30" s="23">
        <f t="shared" si="3"/>
        <v>18.518518518518519</v>
      </c>
      <c r="Q30" s="23">
        <f t="shared" si="4"/>
        <v>9.0909090909090917</v>
      </c>
      <c r="R30" s="23">
        <f t="shared" si="5"/>
        <v>20.754716981132077</v>
      </c>
      <c r="S30" s="24">
        <v>3</v>
      </c>
    </row>
    <row r="31" spans="1:19" x14ac:dyDescent="0.2">
      <c r="A31" t="s">
        <v>13</v>
      </c>
      <c r="B31" s="18" t="s">
        <v>86</v>
      </c>
      <c r="C31" t="s">
        <v>25</v>
      </c>
      <c r="D31" s="18" t="s">
        <v>87</v>
      </c>
      <c r="E31" s="18" t="s">
        <v>88</v>
      </c>
      <c r="F31" s="18" t="s">
        <v>28</v>
      </c>
      <c r="G31" s="2">
        <v>10</v>
      </c>
      <c r="H31" s="3">
        <v>2</v>
      </c>
      <c r="I31" s="3">
        <v>3</v>
      </c>
      <c r="J31" s="3">
        <v>12</v>
      </c>
      <c r="K31" s="3">
        <v>2</v>
      </c>
      <c r="L31" s="3">
        <f>SUM(G31:K31)</f>
        <v>29</v>
      </c>
      <c r="M31" s="2">
        <f t="shared" si="1"/>
        <v>43.478260869565219</v>
      </c>
      <c r="N31" s="3">
        <f t="shared" si="1"/>
        <v>8.695652173913043</v>
      </c>
      <c r="O31" s="3">
        <f t="shared" si="2"/>
        <v>13.636363636363635</v>
      </c>
      <c r="P31" s="3">
        <f t="shared" si="3"/>
        <v>44.444444444444443</v>
      </c>
      <c r="Q31" s="3">
        <f t="shared" si="4"/>
        <v>18.181818181818183</v>
      </c>
      <c r="R31" s="3">
        <f t="shared" si="5"/>
        <v>27.358490566037734</v>
      </c>
      <c r="S31" s="19">
        <v>3</v>
      </c>
    </row>
    <row r="32" spans="1:19" s="20" customFormat="1" x14ac:dyDescent="0.2">
      <c r="A32" s="20" t="s">
        <v>13</v>
      </c>
      <c r="B32" s="21" t="s">
        <v>89</v>
      </c>
      <c r="C32" s="20" t="s">
        <v>15</v>
      </c>
      <c r="D32" s="21" t="s">
        <v>90</v>
      </c>
      <c r="E32" s="21"/>
      <c r="F32" s="20" t="s">
        <v>28</v>
      </c>
      <c r="G32" s="22">
        <v>12</v>
      </c>
      <c r="H32" s="23">
        <v>5</v>
      </c>
      <c r="I32" s="23">
        <v>6</v>
      </c>
      <c r="J32" s="23">
        <v>5</v>
      </c>
      <c r="K32" s="23">
        <v>3</v>
      </c>
      <c r="L32" s="23">
        <f t="shared" ref="L32:L42" si="7">SUM(G32:K32)</f>
        <v>31</v>
      </c>
      <c r="M32" s="22">
        <f t="shared" si="1"/>
        <v>52.173913043478258</v>
      </c>
      <c r="N32" s="23">
        <f t="shared" si="1"/>
        <v>21.739130434782609</v>
      </c>
      <c r="O32" s="23">
        <f t="shared" si="2"/>
        <v>27.27272727272727</v>
      </c>
      <c r="P32" s="23">
        <f t="shared" si="3"/>
        <v>18.518518518518519</v>
      </c>
      <c r="Q32" s="23">
        <f t="shared" si="4"/>
        <v>27.27272727272727</v>
      </c>
      <c r="R32" s="23">
        <f t="shared" si="5"/>
        <v>29.245283018867923</v>
      </c>
      <c r="S32" s="24">
        <v>3</v>
      </c>
    </row>
    <row r="33" spans="1:19" s="20" customFormat="1" x14ac:dyDescent="0.2">
      <c r="A33" s="20" t="s">
        <v>13</v>
      </c>
      <c r="B33" s="21" t="s">
        <v>89</v>
      </c>
      <c r="C33" s="20" t="s">
        <v>15</v>
      </c>
      <c r="D33" s="21" t="s">
        <v>91</v>
      </c>
      <c r="E33" s="21" t="s">
        <v>92</v>
      </c>
      <c r="F33" s="20" t="s">
        <v>18</v>
      </c>
      <c r="G33" s="22">
        <v>0</v>
      </c>
      <c r="H33" s="23">
        <v>0</v>
      </c>
      <c r="I33" s="23">
        <v>0</v>
      </c>
      <c r="J33" s="23">
        <v>0</v>
      </c>
      <c r="K33" s="23">
        <v>1</v>
      </c>
      <c r="L33" s="23">
        <f t="shared" si="7"/>
        <v>1</v>
      </c>
      <c r="M33" s="22">
        <f t="shared" si="1"/>
        <v>0</v>
      </c>
      <c r="N33" s="23">
        <f t="shared" si="1"/>
        <v>0</v>
      </c>
      <c r="O33" s="23">
        <f t="shared" si="2"/>
        <v>0</v>
      </c>
      <c r="P33" s="23">
        <f t="shared" si="3"/>
        <v>0</v>
      </c>
      <c r="Q33" s="23">
        <f t="shared" si="4"/>
        <v>9.0909090909090917</v>
      </c>
      <c r="R33" s="23">
        <f t="shared" si="5"/>
        <v>0.94339622641509435</v>
      </c>
      <c r="S33" s="24">
        <v>1</v>
      </c>
    </row>
    <row r="34" spans="1:19" x14ac:dyDescent="0.2">
      <c r="A34" t="s">
        <v>13</v>
      </c>
      <c r="B34" s="18" t="s">
        <v>93</v>
      </c>
      <c r="C34" t="s">
        <v>15</v>
      </c>
      <c r="D34" s="18" t="s">
        <v>94</v>
      </c>
      <c r="E34" s="18" t="s">
        <v>95</v>
      </c>
      <c r="F34" t="s">
        <v>23</v>
      </c>
      <c r="G34" s="2">
        <v>4</v>
      </c>
      <c r="H34" s="3">
        <v>2</v>
      </c>
      <c r="I34" s="3">
        <v>2</v>
      </c>
      <c r="J34" s="3">
        <v>0</v>
      </c>
      <c r="K34" s="3">
        <v>1</v>
      </c>
      <c r="L34" s="3">
        <f t="shared" si="7"/>
        <v>9</v>
      </c>
      <c r="M34" s="2">
        <f t="shared" si="1"/>
        <v>17.391304347826086</v>
      </c>
      <c r="N34" s="3">
        <f t="shared" si="1"/>
        <v>8.695652173913043</v>
      </c>
      <c r="O34" s="3">
        <f t="shared" si="2"/>
        <v>9.0909090909090917</v>
      </c>
      <c r="P34" s="3">
        <f t="shared" si="3"/>
        <v>0</v>
      </c>
      <c r="Q34" s="3">
        <f t="shared" si="4"/>
        <v>9.0909090909090917</v>
      </c>
      <c r="R34" s="3">
        <f t="shared" si="5"/>
        <v>8.4905660377358494</v>
      </c>
      <c r="S34" s="19">
        <v>1</v>
      </c>
    </row>
    <row r="35" spans="1:19" s="20" customFormat="1" x14ac:dyDescent="0.2">
      <c r="A35" s="20" t="s">
        <v>13</v>
      </c>
      <c r="B35" s="21" t="s">
        <v>96</v>
      </c>
      <c r="C35" s="20" t="s">
        <v>15</v>
      </c>
      <c r="D35" s="21" t="s">
        <v>97</v>
      </c>
      <c r="E35" s="21" t="s">
        <v>98</v>
      </c>
      <c r="F35" s="21" t="s">
        <v>18</v>
      </c>
      <c r="G35" s="22">
        <v>2</v>
      </c>
      <c r="H35" s="23">
        <v>1</v>
      </c>
      <c r="I35" s="23">
        <v>1</v>
      </c>
      <c r="J35" s="23">
        <v>0</v>
      </c>
      <c r="K35" s="23">
        <v>0</v>
      </c>
      <c r="L35" s="23">
        <f t="shared" si="7"/>
        <v>4</v>
      </c>
      <c r="M35" s="22">
        <f t="shared" si="1"/>
        <v>8.695652173913043</v>
      </c>
      <c r="N35" s="23">
        <f t="shared" si="1"/>
        <v>4.3478260869565215</v>
      </c>
      <c r="O35" s="23">
        <f t="shared" si="2"/>
        <v>4.5454545454545459</v>
      </c>
      <c r="P35" s="23">
        <f t="shared" si="3"/>
        <v>0</v>
      </c>
      <c r="Q35" s="23">
        <f t="shared" si="4"/>
        <v>0</v>
      </c>
      <c r="R35" s="23">
        <f t="shared" si="5"/>
        <v>3.7735849056603774</v>
      </c>
      <c r="S35" s="24">
        <v>1</v>
      </c>
    </row>
    <row r="36" spans="1:19" x14ac:dyDescent="0.2">
      <c r="A36" t="s">
        <v>13</v>
      </c>
      <c r="B36" s="18" t="s">
        <v>99</v>
      </c>
      <c r="C36" t="s">
        <v>15</v>
      </c>
      <c r="D36" s="18" t="s">
        <v>100</v>
      </c>
      <c r="E36" s="18" t="s">
        <v>101</v>
      </c>
      <c r="F36" s="18" t="s">
        <v>18</v>
      </c>
      <c r="G36" s="2">
        <v>2</v>
      </c>
      <c r="H36" s="3">
        <v>1</v>
      </c>
      <c r="I36" s="3">
        <v>2</v>
      </c>
      <c r="J36" s="3">
        <v>1</v>
      </c>
      <c r="K36" s="3">
        <v>0</v>
      </c>
      <c r="L36" s="3">
        <f t="shared" si="7"/>
        <v>6</v>
      </c>
      <c r="M36" s="2">
        <f t="shared" si="1"/>
        <v>8.695652173913043</v>
      </c>
      <c r="N36" s="3">
        <f t="shared" si="1"/>
        <v>4.3478260869565215</v>
      </c>
      <c r="O36" s="3">
        <f t="shared" si="2"/>
        <v>9.0909090909090917</v>
      </c>
      <c r="P36" s="3">
        <f t="shared" si="3"/>
        <v>3.7037037037037033</v>
      </c>
      <c r="Q36" s="3">
        <f t="shared" si="4"/>
        <v>0</v>
      </c>
      <c r="R36" s="3">
        <f t="shared" si="5"/>
        <v>5.6603773584905666</v>
      </c>
      <c r="S36" s="19">
        <v>1</v>
      </c>
    </row>
    <row r="37" spans="1:19" s="20" customFormat="1" x14ac:dyDescent="0.2">
      <c r="A37" s="20" t="s">
        <v>13</v>
      </c>
      <c r="B37" s="21" t="s">
        <v>102</v>
      </c>
      <c r="C37" s="20" t="s">
        <v>15</v>
      </c>
      <c r="D37" s="21" t="s">
        <v>103</v>
      </c>
      <c r="E37" s="21" t="s">
        <v>104</v>
      </c>
      <c r="F37" s="21" t="s">
        <v>18</v>
      </c>
      <c r="G37" s="22">
        <v>1</v>
      </c>
      <c r="H37" s="23">
        <v>1</v>
      </c>
      <c r="I37" s="23">
        <v>0</v>
      </c>
      <c r="J37" s="23">
        <v>1</v>
      </c>
      <c r="K37" s="23">
        <v>0</v>
      </c>
      <c r="L37" s="23">
        <f t="shared" si="7"/>
        <v>3</v>
      </c>
      <c r="M37" s="22">
        <f t="shared" si="1"/>
        <v>4.3478260869565215</v>
      </c>
      <c r="N37" s="23">
        <f t="shared" si="1"/>
        <v>4.3478260869565215</v>
      </c>
      <c r="O37" s="23">
        <f t="shared" si="2"/>
        <v>0</v>
      </c>
      <c r="P37" s="23">
        <f t="shared" si="3"/>
        <v>3.7037037037037033</v>
      </c>
      <c r="Q37" s="23">
        <f t="shared" si="4"/>
        <v>0</v>
      </c>
      <c r="R37" s="23">
        <f t="shared" si="5"/>
        <v>2.8301886792452833</v>
      </c>
      <c r="S37" s="24">
        <v>1</v>
      </c>
    </row>
    <row r="38" spans="1:19" x14ac:dyDescent="0.2">
      <c r="A38" t="s">
        <v>13</v>
      </c>
      <c r="B38" s="18" t="s">
        <v>105</v>
      </c>
      <c r="C38" t="s">
        <v>15</v>
      </c>
      <c r="D38" s="18" t="s">
        <v>106</v>
      </c>
      <c r="E38" s="18" t="s">
        <v>77</v>
      </c>
      <c r="F38" t="s">
        <v>28</v>
      </c>
      <c r="G38" s="2">
        <v>2</v>
      </c>
      <c r="H38" s="3">
        <v>1</v>
      </c>
      <c r="I38" s="3">
        <v>0</v>
      </c>
      <c r="J38" s="3">
        <v>1</v>
      </c>
      <c r="K38" s="3">
        <v>0</v>
      </c>
      <c r="L38" s="3">
        <f t="shared" si="7"/>
        <v>4</v>
      </c>
      <c r="M38" s="2">
        <f t="shared" si="1"/>
        <v>8.695652173913043</v>
      </c>
      <c r="N38" s="3">
        <f t="shared" si="1"/>
        <v>4.3478260869565215</v>
      </c>
      <c r="O38" s="3">
        <f t="shared" si="2"/>
        <v>0</v>
      </c>
      <c r="P38" s="3">
        <f t="shared" si="3"/>
        <v>3.7037037037037033</v>
      </c>
      <c r="Q38" s="3">
        <f t="shared" si="4"/>
        <v>0</v>
      </c>
      <c r="R38" s="3">
        <f t="shared" si="5"/>
        <v>3.7735849056603774</v>
      </c>
      <c r="S38" s="19">
        <v>1</v>
      </c>
    </row>
    <row r="39" spans="1:19" s="20" customFormat="1" x14ac:dyDescent="0.2">
      <c r="A39" s="20" t="s">
        <v>13</v>
      </c>
      <c r="B39" s="21" t="s">
        <v>107</v>
      </c>
      <c r="C39" s="20" t="s">
        <v>25</v>
      </c>
      <c r="D39" s="21" t="s">
        <v>108</v>
      </c>
      <c r="E39" s="21"/>
      <c r="F39" s="20" t="s">
        <v>23</v>
      </c>
      <c r="G39" s="22">
        <v>2</v>
      </c>
      <c r="H39" s="23">
        <v>4</v>
      </c>
      <c r="I39" s="23">
        <v>1</v>
      </c>
      <c r="J39" s="23">
        <v>2</v>
      </c>
      <c r="K39" s="23">
        <v>1</v>
      </c>
      <c r="L39" s="23">
        <f t="shared" si="7"/>
        <v>10</v>
      </c>
      <c r="M39" s="22">
        <f t="shared" si="1"/>
        <v>8.695652173913043</v>
      </c>
      <c r="N39" s="23">
        <f t="shared" si="1"/>
        <v>17.391304347826086</v>
      </c>
      <c r="O39" s="23">
        <f t="shared" si="2"/>
        <v>4.5454545454545459</v>
      </c>
      <c r="P39" s="23">
        <f t="shared" si="3"/>
        <v>7.4074074074074066</v>
      </c>
      <c r="Q39" s="23">
        <f t="shared" si="4"/>
        <v>9.0909090909090917</v>
      </c>
      <c r="R39" s="23">
        <f t="shared" si="5"/>
        <v>9.433962264150944</v>
      </c>
      <c r="S39" s="24">
        <v>1</v>
      </c>
    </row>
    <row r="40" spans="1:19" x14ac:dyDescent="0.2">
      <c r="A40" t="s">
        <v>13</v>
      </c>
      <c r="B40" s="18" t="s">
        <v>109</v>
      </c>
      <c r="C40" t="s">
        <v>84</v>
      </c>
      <c r="D40" s="18" t="s">
        <v>110</v>
      </c>
      <c r="E40" s="18" t="s">
        <v>111</v>
      </c>
      <c r="F40" s="18" t="s">
        <v>18</v>
      </c>
      <c r="G40" s="2">
        <v>6</v>
      </c>
      <c r="H40" s="3">
        <v>4</v>
      </c>
      <c r="I40" s="3">
        <v>1</v>
      </c>
      <c r="J40" s="3">
        <v>1</v>
      </c>
      <c r="K40" s="3">
        <v>2</v>
      </c>
      <c r="L40" s="3">
        <f t="shared" si="7"/>
        <v>14</v>
      </c>
      <c r="M40" s="2">
        <f t="shared" si="1"/>
        <v>26.086956521739129</v>
      </c>
      <c r="N40" s="3">
        <f t="shared" si="1"/>
        <v>17.391304347826086</v>
      </c>
      <c r="O40" s="3">
        <f t="shared" si="2"/>
        <v>4.5454545454545459</v>
      </c>
      <c r="P40" s="3">
        <f t="shared" si="3"/>
        <v>3.7037037037037033</v>
      </c>
      <c r="Q40" s="3">
        <f t="shared" si="4"/>
        <v>18.181818181818183</v>
      </c>
      <c r="R40" s="3">
        <f t="shared" si="5"/>
        <v>13.20754716981132</v>
      </c>
      <c r="S40" s="19">
        <v>2</v>
      </c>
    </row>
    <row r="41" spans="1:19" s="20" customFormat="1" x14ac:dyDescent="0.2">
      <c r="A41" s="20" t="s">
        <v>13</v>
      </c>
      <c r="B41" s="21" t="s">
        <v>112</v>
      </c>
      <c r="C41" s="20" t="s">
        <v>15</v>
      </c>
      <c r="D41" s="21" t="s">
        <v>113</v>
      </c>
      <c r="E41" s="21" t="s">
        <v>114</v>
      </c>
      <c r="F41" s="21" t="s">
        <v>18</v>
      </c>
      <c r="G41" s="22">
        <v>0</v>
      </c>
      <c r="H41" s="23">
        <v>1</v>
      </c>
      <c r="I41" s="23">
        <v>2</v>
      </c>
      <c r="J41" s="23">
        <v>0</v>
      </c>
      <c r="K41" s="23">
        <v>0</v>
      </c>
      <c r="L41" s="23">
        <f t="shared" si="7"/>
        <v>3</v>
      </c>
      <c r="M41" s="22">
        <f t="shared" si="1"/>
        <v>0</v>
      </c>
      <c r="N41" s="23">
        <f t="shared" si="1"/>
        <v>4.3478260869565215</v>
      </c>
      <c r="O41" s="23">
        <f t="shared" si="2"/>
        <v>9.0909090909090917</v>
      </c>
      <c r="P41" s="23">
        <f t="shared" si="3"/>
        <v>0</v>
      </c>
      <c r="Q41" s="23">
        <f t="shared" si="4"/>
        <v>0</v>
      </c>
      <c r="R41" s="23">
        <f t="shared" si="5"/>
        <v>2.8301886792452833</v>
      </c>
      <c r="S41" s="24">
        <v>1</v>
      </c>
    </row>
    <row r="42" spans="1:19" s="20" customFormat="1" x14ac:dyDescent="0.2">
      <c r="A42" s="20" t="s">
        <v>13</v>
      </c>
      <c r="B42" s="21" t="s">
        <v>112</v>
      </c>
      <c r="C42" s="20" t="s">
        <v>15</v>
      </c>
      <c r="D42" s="21" t="s">
        <v>115</v>
      </c>
      <c r="E42" s="21" t="s">
        <v>77</v>
      </c>
      <c r="F42" s="21" t="s">
        <v>18</v>
      </c>
      <c r="G42" s="22">
        <v>0</v>
      </c>
      <c r="H42" s="23">
        <v>2</v>
      </c>
      <c r="I42" s="23">
        <v>2</v>
      </c>
      <c r="J42" s="23">
        <v>0</v>
      </c>
      <c r="K42" s="23">
        <v>0</v>
      </c>
      <c r="L42" s="23">
        <f t="shared" si="7"/>
        <v>4</v>
      </c>
      <c r="M42" s="22">
        <f t="shared" si="1"/>
        <v>0</v>
      </c>
      <c r="N42" s="23">
        <f t="shared" si="1"/>
        <v>8.695652173913043</v>
      </c>
      <c r="O42" s="23">
        <f t="shared" si="2"/>
        <v>9.0909090909090917</v>
      </c>
      <c r="P42" s="23">
        <f t="shared" si="3"/>
        <v>0</v>
      </c>
      <c r="Q42" s="23">
        <f t="shared" si="4"/>
        <v>0</v>
      </c>
      <c r="R42" s="23">
        <f t="shared" si="5"/>
        <v>3.7735849056603774</v>
      </c>
      <c r="S42" s="24">
        <v>1</v>
      </c>
    </row>
    <row r="43" spans="1:19" x14ac:dyDescent="0.2">
      <c r="A43" t="s">
        <v>13</v>
      </c>
      <c r="B43" s="18" t="s">
        <v>116</v>
      </c>
      <c r="C43" t="s">
        <v>15</v>
      </c>
      <c r="D43" s="18" t="s">
        <v>117</v>
      </c>
      <c r="E43" s="18" t="s">
        <v>118</v>
      </c>
      <c r="F43" t="s">
        <v>23</v>
      </c>
      <c r="G43" s="2">
        <v>2</v>
      </c>
      <c r="H43" s="3">
        <v>2</v>
      </c>
      <c r="I43" s="3">
        <v>0</v>
      </c>
      <c r="J43" s="3">
        <v>0</v>
      </c>
      <c r="K43" s="3">
        <v>0</v>
      </c>
      <c r="L43" s="3">
        <f>SUM(G43:K43)</f>
        <v>4</v>
      </c>
      <c r="M43" s="2">
        <f t="shared" si="1"/>
        <v>8.695652173913043</v>
      </c>
      <c r="N43" s="3">
        <f t="shared" si="1"/>
        <v>8.695652173913043</v>
      </c>
      <c r="O43" s="3">
        <f t="shared" si="2"/>
        <v>0</v>
      </c>
      <c r="P43" s="3">
        <f t="shared" si="3"/>
        <v>0</v>
      </c>
      <c r="Q43" s="3">
        <f t="shared" si="4"/>
        <v>0</v>
      </c>
      <c r="R43" s="3">
        <f t="shared" si="5"/>
        <v>3.7735849056603774</v>
      </c>
      <c r="S43" s="19">
        <v>1</v>
      </c>
    </row>
    <row r="44" spans="1:19" x14ac:dyDescent="0.2">
      <c r="A44" t="s">
        <v>13</v>
      </c>
      <c r="B44" s="18" t="s">
        <v>116</v>
      </c>
      <c r="C44" t="s">
        <v>15</v>
      </c>
      <c r="D44" s="18" t="s">
        <v>117</v>
      </c>
      <c r="E44" s="18" t="s">
        <v>119</v>
      </c>
      <c r="F44" s="18" t="s">
        <v>18</v>
      </c>
      <c r="G44" s="2">
        <v>0</v>
      </c>
      <c r="H44" s="3">
        <v>0</v>
      </c>
      <c r="I44" s="3">
        <v>0</v>
      </c>
      <c r="J44" s="3">
        <v>1</v>
      </c>
      <c r="K44" s="3">
        <v>0</v>
      </c>
      <c r="L44" s="3">
        <f>SUM(G44:K44)</f>
        <v>1</v>
      </c>
      <c r="M44" s="2">
        <f t="shared" si="1"/>
        <v>0</v>
      </c>
      <c r="N44" s="3">
        <f t="shared" si="1"/>
        <v>0</v>
      </c>
      <c r="O44" s="3">
        <f t="shared" si="2"/>
        <v>0</v>
      </c>
      <c r="P44" s="3">
        <f t="shared" si="3"/>
        <v>3.7037037037037033</v>
      </c>
      <c r="Q44" s="3">
        <f t="shared" si="4"/>
        <v>0</v>
      </c>
      <c r="R44" s="3">
        <f t="shared" si="5"/>
        <v>0.94339622641509435</v>
      </c>
      <c r="S44" s="19">
        <v>1</v>
      </c>
    </row>
  </sheetData>
  <autoFilter ref="B4:B44" xr:uid="{00000000-0009-0000-0000-000000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Rückenmarkstrauma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Eisner</dc:creator>
  <cp:lastModifiedBy>Henrik Eisner</cp:lastModifiedBy>
  <dcterms:created xsi:type="dcterms:W3CDTF">2023-10-19T05:53:48Z</dcterms:created>
  <dcterms:modified xsi:type="dcterms:W3CDTF">2023-10-19T05:54:24Z</dcterms:modified>
</cp:coreProperties>
</file>