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/Downloads/"/>
    </mc:Choice>
  </mc:AlternateContent>
  <xr:revisionPtr revIDLastSave="0" documentId="8_{5F28F2D1-08DA-3047-BA22-93114764BB65}" xr6:coauthVersionLast="47" xr6:coauthVersionMax="47" xr10:uidLastSave="{00000000-0000-0000-0000-000000000000}"/>
  <bookViews>
    <workbookView xWindow="3480" yWindow="2600" windowWidth="27440" windowHeight="16240" xr2:uid="{C27F0D5F-3E9F-2841-859A-664855A8A7FC}"/>
  </bookViews>
  <sheets>
    <sheet name="Biomecha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R21" i="1" s="1"/>
  <c r="L21" i="1"/>
  <c r="Q20" i="1"/>
  <c r="P20" i="1"/>
  <c r="O20" i="1"/>
  <c r="N20" i="1"/>
  <c r="R20" i="1" s="1"/>
  <c r="M20" i="1"/>
  <c r="L20" i="1"/>
  <c r="Q19" i="1"/>
  <c r="P19" i="1"/>
  <c r="O19" i="1"/>
  <c r="N19" i="1"/>
  <c r="M19" i="1"/>
  <c r="R19" i="1" s="1"/>
  <c r="L19" i="1"/>
  <c r="Q18" i="1"/>
  <c r="P18" i="1"/>
  <c r="R18" i="1" s="1"/>
  <c r="O18" i="1"/>
  <c r="N18" i="1"/>
  <c r="M18" i="1"/>
  <c r="L18" i="1"/>
  <c r="Q17" i="1"/>
  <c r="P17" i="1"/>
  <c r="O17" i="1"/>
  <c r="N17" i="1"/>
  <c r="M17" i="1"/>
  <c r="R17" i="1" s="1"/>
  <c r="L17" i="1"/>
  <c r="R16" i="1"/>
  <c r="Q16" i="1"/>
  <c r="P16" i="1"/>
  <c r="O16" i="1"/>
  <c r="N16" i="1"/>
  <c r="M16" i="1"/>
  <c r="L16" i="1"/>
  <c r="Q15" i="1"/>
  <c r="P15" i="1"/>
  <c r="O15" i="1"/>
  <c r="N15" i="1"/>
  <c r="M15" i="1"/>
  <c r="R15" i="1" s="1"/>
  <c r="L15" i="1"/>
  <c r="Q14" i="1"/>
  <c r="P14" i="1"/>
  <c r="O14" i="1"/>
  <c r="N14" i="1"/>
  <c r="M14" i="1"/>
  <c r="R14" i="1" s="1"/>
  <c r="L14" i="1"/>
  <c r="Q13" i="1"/>
  <c r="P13" i="1"/>
  <c r="O13" i="1"/>
  <c r="R13" i="1" s="1"/>
  <c r="N13" i="1"/>
  <c r="M13" i="1"/>
  <c r="L13" i="1"/>
  <c r="Q12" i="1"/>
  <c r="P12" i="1"/>
  <c r="O12" i="1"/>
  <c r="N12" i="1"/>
  <c r="M12" i="1"/>
  <c r="R12" i="1" s="1"/>
  <c r="L12" i="1"/>
  <c r="Q11" i="1"/>
  <c r="R11" i="1" s="1"/>
  <c r="P11" i="1"/>
  <c r="O11" i="1"/>
  <c r="N11" i="1"/>
  <c r="M11" i="1"/>
  <c r="L11" i="1"/>
  <c r="Q10" i="1"/>
  <c r="P10" i="1"/>
  <c r="O10" i="1"/>
  <c r="N10" i="1"/>
  <c r="M10" i="1"/>
  <c r="R10" i="1" s="1"/>
  <c r="L10" i="1"/>
  <c r="Q9" i="1"/>
  <c r="P9" i="1"/>
  <c r="O9" i="1"/>
  <c r="N9" i="1"/>
  <c r="M9" i="1"/>
  <c r="R9" i="1" s="1"/>
  <c r="L9" i="1"/>
  <c r="Q8" i="1"/>
  <c r="P8" i="1"/>
  <c r="O8" i="1"/>
  <c r="N8" i="1"/>
  <c r="R8" i="1" s="1"/>
  <c r="M8" i="1"/>
  <c r="L8" i="1"/>
  <c r="Q7" i="1"/>
  <c r="P7" i="1"/>
  <c r="O7" i="1"/>
  <c r="N7" i="1"/>
  <c r="M7" i="1"/>
  <c r="R7" i="1" s="1"/>
  <c r="L7" i="1"/>
  <c r="Q6" i="1"/>
  <c r="P6" i="1"/>
  <c r="R6" i="1" s="1"/>
  <c r="O6" i="1"/>
  <c r="N6" i="1"/>
  <c r="M6" i="1"/>
  <c r="L6" i="1"/>
  <c r="Q5" i="1"/>
  <c r="P5" i="1"/>
  <c r="O5" i="1"/>
  <c r="N5" i="1"/>
  <c r="M5" i="1"/>
  <c r="R5" i="1" s="1"/>
  <c r="L5" i="1"/>
  <c r="R4" i="1"/>
  <c r="Q4" i="1"/>
  <c r="P4" i="1"/>
  <c r="O4" i="1"/>
  <c r="N4" i="1"/>
  <c r="M4" i="1"/>
  <c r="L4" i="1"/>
</calcChain>
</file>

<file path=xl/sharedStrings.xml><?xml version="1.0" encoding="utf-8"?>
<sst xmlns="http://schemas.openxmlformats.org/spreadsheetml/2006/main" count="119" uniqueCount="53">
  <si>
    <t>DWG Spine Science 2025 Centers of Excellence</t>
  </si>
  <si>
    <t>1: 0-10, 2: 10-20, 3: 20-30, 4: 30-40, 5: 40-50, 6: 50-60, 7: 60-70, 8: 70-80, 9: 80-90, 10: 90-100</t>
  </si>
  <si>
    <t>Anzahl Publikationen</t>
  </si>
  <si>
    <t>Anzahl Publikationen %</t>
  </si>
  <si>
    <t>Skaliert 1-10</t>
  </si>
  <si>
    <t>Spine Science Schwerpunkt</t>
  </si>
  <si>
    <t>Standort</t>
  </si>
  <si>
    <t>Nationalität</t>
  </si>
  <si>
    <t>Standort Details</t>
  </si>
  <si>
    <t>Standort Institute</t>
  </si>
  <si>
    <t>Basic Science / Klinische Forschung</t>
  </si>
  <si>
    <t>5 Jahre</t>
  </si>
  <si>
    <t>Skaliert</t>
  </si>
  <si>
    <t>Biomechanik</t>
  </si>
  <si>
    <t>Potsdam</t>
  </si>
  <si>
    <t>Deutschland</t>
  </si>
  <si>
    <t>Sportorthopädie Potsdam</t>
  </si>
  <si>
    <t>Sportorthopädie</t>
  </si>
  <si>
    <t>Universität Potsdam</t>
  </si>
  <si>
    <t>Medizinische Soziologie und Psychobiologie</t>
  </si>
  <si>
    <t>Trier</t>
  </si>
  <si>
    <t>Hochschule Trier</t>
  </si>
  <si>
    <t>FB Informatik - FR Therapiewissenschaften</t>
  </si>
  <si>
    <t>Basic Science</t>
  </si>
  <si>
    <t>Berlin</t>
  </si>
  <si>
    <t>Charité Universitätsmedizin Berlin</t>
  </si>
  <si>
    <t>Bildgebung</t>
  </si>
  <si>
    <t>Heidelberg</t>
  </si>
  <si>
    <t>Universitätsklinikum Heidelberg</t>
  </si>
  <si>
    <t>Physikalische Medizin und Rehabilitation</t>
  </si>
  <si>
    <t>Klinische Forschung</t>
  </si>
  <si>
    <t>Dresden</t>
  </si>
  <si>
    <t>Fiedlerstraße 19, Haus 30, 2.OG, 01307 Dresden</t>
  </si>
  <si>
    <t>Frankfurt / Main</t>
  </si>
  <si>
    <t>Universitätsklinikum Frankfurt/Main</t>
  </si>
  <si>
    <t>Sportbiomechanik</t>
  </si>
  <si>
    <t>Sportmedizin</t>
  </si>
  <si>
    <t>Bochum</t>
  </si>
  <si>
    <t>Universitätsklinikum Bochum</t>
  </si>
  <si>
    <t>Medizinische Psychologie</t>
  </si>
  <si>
    <t>Fakultät für Sportwissenschaft</t>
  </si>
  <si>
    <t>Rehabilitation</t>
  </si>
  <si>
    <t>Köln</t>
  </si>
  <si>
    <t>Universität zu Köln</t>
  </si>
  <si>
    <t>Gesundheitspsychologie</t>
  </si>
  <si>
    <t>Ulm</t>
  </si>
  <si>
    <t>Universitätsklinikum Ulm</t>
  </si>
  <si>
    <t>Zürich</t>
  </si>
  <si>
    <t>Schweiz</t>
  </si>
  <si>
    <t>Universitätsklinikum Zürich</t>
  </si>
  <si>
    <t>Innsbruck</t>
  </si>
  <si>
    <t>Österreich</t>
  </si>
  <si>
    <t>Universitätsklinikum Innsbruck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</si>
</sst>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" fontId="4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834D-4FCB-1246-85D1-FEFB9FA40F9F}">
  <dimension ref="A1:U21"/>
  <sheetViews>
    <sheetView tabSelected="1" workbookViewId="0">
      <selection activeCell="B28" sqref="B28"/>
    </sheetView>
  </sheetViews>
  <sheetFormatPr baseColWidth="10" defaultRowHeight="15" x14ac:dyDescent="0.2"/>
  <cols>
    <col min="1" max="1" width="30.5" customWidth="1"/>
    <col min="2" max="2" width="19.83203125" customWidth="1"/>
    <col min="3" max="3" width="19.1640625" customWidth="1"/>
    <col min="4" max="5" width="22.5" customWidth="1"/>
    <col min="6" max="6" width="32.5" customWidth="1"/>
    <col min="7" max="7" width="17.5" customWidth="1"/>
    <col min="8" max="8" width="15.1640625" customWidth="1"/>
    <col min="9" max="9" width="14.1640625" customWidth="1"/>
    <col min="10" max="10" width="14.83203125" customWidth="1"/>
    <col min="11" max="11" width="17.1640625" customWidth="1"/>
    <col min="12" max="12" width="14.5" customWidth="1"/>
  </cols>
  <sheetData>
    <row r="1" spans="1:21" ht="19" x14ac:dyDescent="0.25">
      <c r="A1" s="1" t="s">
        <v>0</v>
      </c>
      <c r="B1" s="1"/>
      <c r="C1" s="1"/>
      <c r="D1" s="1"/>
      <c r="E1" s="1"/>
      <c r="G1" s="2"/>
      <c r="H1" s="3"/>
      <c r="I1" s="3"/>
      <c r="J1" s="3"/>
      <c r="K1" s="3"/>
      <c r="L1" s="3"/>
      <c r="M1" s="4"/>
      <c r="S1" s="4" t="s">
        <v>1</v>
      </c>
    </row>
    <row r="2" spans="1:21" ht="19" x14ac:dyDescent="0.25">
      <c r="G2" s="5" t="s">
        <v>2</v>
      </c>
      <c r="H2" s="6"/>
      <c r="I2" s="6"/>
      <c r="J2" s="6"/>
      <c r="K2" s="6"/>
      <c r="L2" s="6"/>
      <c r="M2" s="5" t="s">
        <v>3</v>
      </c>
      <c r="N2" s="7"/>
      <c r="O2" s="7"/>
      <c r="P2" s="7"/>
      <c r="Q2" s="7"/>
      <c r="R2" s="7"/>
      <c r="S2" s="8" t="s">
        <v>4</v>
      </c>
      <c r="T2" s="9"/>
      <c r="U2" s="9"/>
    </row>
    <row r="3" spans="1:21" s="16" customFormat="1" ht="16" x14ac:dyDescent="0.2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>
        <v>2021</v>
      </c>
      <c r="H3" s="14">
        <v>2020</v>
      </c>
      <c r="I3" s="14">
        <v>2019</v>
      </c>
      <c r="J3" s="14">
        <v>2018</v>
      </c>
      <c r="K3" s="14">
        <v>2017</v>
      </c>
      <c r="L3" s="14" t="s">
        <v>11</v>
      </c>
      <c r="M3" s="13">
        <v>2021</v>
      </c>
      <c r="N3" s="14">
        <v>2020</v>
      </c>
      <c r="O3" s="14">
        <v>2019</v>
      </c>
      <c r="P3" s="14">
        <v>2018</v>
      </c>
      <c r="Q3" s="14">
        <v>2017</v>
      </c>
      <c r="R3" s="14" t="s">
        <v>11</v>
      </c>
      <c r="S3" s="15" t="s">
        <v>12</v>
      </c>
    </row>
    <row r="4" spans="1:21" x14ac:dyDescent="0.2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10</v>
      </c>
      <c r="G4">
        <v>2</v>
      </c>
      <c r="H4">
        <v>1</v>
      </c>
      <c r="I4">
        <v>1</v>
      </c>
      <c r="J4">
        <v>1</v>
      </c>
      <c r="K4">
        <v>1</v>
      </c>
      <c r="L4">
        <f>SUM(G4:K4)</f>
        <v>6</v>
      </c>
      <c r="M4" s="17">
        <f>G4/24*100</f>
        <v>8.3333333333333321</v>
      </c>
      <c r="N4" s="18">
        <f>H4/19*100</f>
        <v>5.2631578947368416</v>
      </c>
      <c r="O4" s="18">
        <f>I4/23*100</f>
        <v>4.3478260869565215</v>
      </c>
      <c r="P4" s="18">
        <f>J4/15*100</f>
        <v>6.666666666666667</v>
      </c>
      <c r="Q4" s="18">
        <f>K4/16*100</f>
        <v>6.25</v>
      </c>
      <c r="R4" s="18">
        <f>AVERAGE(M4:Q4)</f>
        <v>6.1721967963386728</v>
      </c>
      <c r="S4" s="19">
        <v>1</v>
      </c>
    </row>
    <row r="5" spans="1:21" x14ac:dyDescent="0.2">
      <c r="A5" t="s">
        <v>13</v>
      </c>
      <c r="B5" t="s">
        <v>14</v>
      </c>
      <c r="C5" t="s">
        <v>15</v>
      </c>
      <c r="D5" t="s">
        <v>18</v>
      </c>
      <c r="E5" t="s">
        <v>19</v>
      </c>
      <c r="F5" t="s">
        <v>10</v>
      </c>
      <c r="G5">
        <v>1</v>
      </c>
      <c r="H5">
        <v>0</v>
      </c>
      <c r="I5">
        <v>1</v>
      </c>
      <c r="J5">
        <v>0</v>
      </c>
      <c r="K5">
        <v>1</v>
      </c>
      <c r="L5">
        <f t="shared" ref="L5" si="0">SUM(G5:K5)</f>
        <v>3</v>
      </c>
      <c r="M5" s="17">
        <f t="shared" ref="M5:M21" si="1">G5/24*100</f>
        <v>4.1666666666666661</v>
      </c>
      <c r="N5" s="18">
        <f t="shared" ref="N5:N21" si="2">H5/19*100</f>
        <v>0</v>
      </c>
      <c r="O5" s="18">
        <f t="shared" ref="O5:O21" si="3">I5/23*100</f>
        <v>4.3478260869565215</v>
      </c>
      <c r="P5" s="18">
        <f t="shared" ref="P5:P21" si="4">J5/15*100</f>
        <v>0</v>
      </c>
      <c r="Q5" s="18">
        <f t="shared" ref="Q5:Q21" si="5">K5/16*100</f>
        <v>6.25</v>
      </c>
      <c r="R5" s="18">
        <f t="shared" ref="R5:R21" si="6">AVERAGE(M5:Q5)</f>
        <v>2.9528985507246377</v>
      </c>
      <c r="S5" s="20">
        <v>0</v>
      </c>
    </row>
    <row r="6" spans="1:21" x14ac:dyDescent="0.2">
      <c r="A6" t="s">
        <v>13</v>
      </c>
      <c r="B6" t="s">
        <v>20</v>
      </c>
      <c r="C6" t="s">
        <v>15</v>
      </c>
      <c r="D6" t="s">
        <v>21</v>
      </c>
      <c r="E6" t="s">
        <v>22</v>
      </c>
      <c r="F6" t="s">
        <v>23</v>
      </c>
      <c r="G6">
        <v>0</v>
      </c>
      <c r="H6">
        <v>1</v>
      </c>
      <c r="I6">
        <v>0</v>
      </c>
      <c r="J6">
        <v>1</v>
      </c>
      <c r="K6">
        <v>0</v>
      </c>
      <c r="L6">
        <f>SUM(G6:K6)</f>
        <v>2</v>
      </c>
      <c r="M6" s="17">
        <f t="shared" si="1"/>
        <v>0</v>
      </c>
      <c r="N6" s="18">
        <f t="shared" si="2"/>
        <v>5.2631578947368416</v>
      </c>
      <c r="O6" s="18">
        <f t="shared" si="3"/>
        <v>0</v>
      </c>
      <c r="P6" s="18">
        <f t="shared" si="4"/>
        <v>6.666666666666667</v>
      </c>
      <c r="Q6" s="18">
        <f t="shared" si="5"/>
        <v>0</v>
      </c>
      <c r="R6" s="18">
        <f t="shared" si="6"/>
        <v>2.3859649122807016</v>
      </c>
      <c r="S6" s="20">
        <v>0</v>
      </c>
    </row>
    <row r="7" spans="1:21" x14ac:dyDescent="0.2">
      <c r="A7" t="s">
        <v>13</v>
      </c>
      <c r="B7" t="s">
        <v>24</v>
      </c>
      <c r="C7" t="s">
        <v>15</v>
      </c>
      <c r="D7" t="s">
        <v>25</v>
      </c>
      <c r="E7" t="s">
        <v>13</v>
      </c>
      <c r="F7" t="s">
        <v>10</v>
      </c>
      <c r="G7">
        <v>5</v>
      </c>
      <c r="H7">
        <v>9</v>
      </c>
      <c r="I7">
        <v>11</v>
      </c>
      <c r="J7">
        <v>15</v>
      </c>
      <c r="K7">
        <v>12</v>
      </c>
      <c r="L7">
        <f t="shared" ref="L7:L21" si="7">SUM(G7:K7)</f>
        <v>52</v>
      </c>
      <c r="M7" s="17">
        <f t="shared" si="1"/>
        <v>20.833333333333336</v>
      </c>
      <c r="N7" s="18">
        <f t="shared" si="2"/>
        <v>47.368421052631575</v>
      </c>
      <c r="O7" s="18">
        <f t="shared" si="3"/>
        <v>47.826086956521742</v>
      </c>
      <c r="P7" s="21">
        <f t="shared" si="4"/>
        <v>100</v>
      </c>
      <c r="Q7" s="18">
        <f t="shared" si="5"/>
        <v>75</v>
      </c>
      <c r="R7" s="18">
        <f t="shared" si="6"/>
        <v>58.205568268497338</v>
      </c>
      <c r="S7" s="20">
        <v>6</v>
      </c>
    </row>
    <row r="8" spans="1:21" x14ac:dyDescent="0.2">
      <c r="A8" t="s">
        <v>13</v>
      </c>
      <c r="B8" t="s">
        <v>24</v>
      </c>
      <c r="C8" t="s">
        <v>15</v>
      </c>
      <c r="D8" t="s">
        <v>25</v>
      </c>
      <c r="E8" t="s">
        <v>13</v>
      </c>
      <c r="F8" t="s">
        <v>23</v>
      </c>
      <c r="G8">
        <v>1</v>
      </c>
      <c r="H8">
        <v>0</v>
      </c>
      <c r="I8">
        <v>1</v>
      </c>
      <c r="J8">
        <v>1</v>
      </c>
      <c r="K8">
        <v>1</v>
      </c>
      <c r="L8">
        <f t="shared" si="7"/>
        <v>4</v>
      </c>
      <c r="M8" s="17">
        <f t="shared" si="1"/>
        <v>4.1666666666666661</v>
      </c>
      <c r="N8" s="18">
        <f t="shared" si="2"/>
        <v>0</v>
      </c>
      <c r="O8" s="18">
        <f t="shared" si="3"/>
        <v>4.3478260869565215</v>
      </c>
      <c r="P8" s="18">
        <f t="shared" si="4"/>
        <v>6.666666666666667</v>
      </c>
      <c r="Q8" s="18">
        <f t="shared" si="5"/>
        <v>6.25</v>
      </c>
      <c r="R8" s="18">
        <f t="shared" si="6"/>
        <v>4.2862318840579707</v>
      </c>
      <c r="S8" s="20">
        <v>0</v>
      </c>
    </row>
    <row r="9" spans="1:21" x14ac:dyDescent="0.2">
      <c r="A9" t="s">
        <v>13</v>
      </c>
      <c r="B9" t="s">
        <v>24</v>
      </c>
      <c r="C9" t="s">
        <v>15</v>
      </c>
      <c r="D9" t="s">
        <v>25</v>
      </c>
      <c r="E9" t="s">
        <v>26</v>
      </c>
      <c r="F9" t="s">
        <v>23</v>
      </c>
      <c r="G9">
        <v>1</v>
      </c>
      <c r="H9">
        <v>0</v>
      </c>
      <c r="I9">
        <v>0</v>
      </c>
      <c r="J9">
        <v>0</v>
      </c>
      <c r="K9">
        <v>0</v>
      </c>
      <c r="L9">
        <f t="shared" si="7"/>
        <v>1</v>
      </c>
      <c r="M9" s="17">
        <f t="shared" si="1"/>
        <v>4.1666666666666661</v>
      </c>
      <c r="N9" s="18">
        <f t="shared" si="2"/>
        <v>0</v>
      </c>
      <c r="O9" s="18">
        <f t="shared" si="3"/>
        <v>0</v>
      </c>
      <c r="P9" s="18">
        <f t="shared" si="4"/>
        <v>0</v>
      </c>
      <c r="Q9" s="18">
        <f t="shared" si="5"/>
        <v>0</v>
      </c>
      <c r="R9" s="18">
        <f t="shared" si="6"/>
        <v>0.83333333333333326</v>
      </c>
      <c r="S9" s="20">
        <v>0</v>
      </c>
    </row>
    <row r="10" spans="1:21" x14ac:dyDescent="0.2">
      <c r="A10" t="s">
        <v>13</v>
      </c>
      <c r="B10" t="s">
        <v>27</v>
      </c>
      <c r="C10" t="s">
        <v>15</v>
      </c>
      <c r="D10" t="s">
        <v>28</v>
      </c>
      <c r="E10" t="s">
        <v>29</v>
      </c>
      <c r="F10" t="s">
        <v>30</v>
      </c>
      <c r="G10">
        <v>2</v>
      </c>
      <c r="H10">
        <v>2</v>
      </c>
      <c r="I10">
        <v>1</v>
      </c>
      <c r="J10">
        <v>1</v>
      </c>
      <c r="K10">
        <v>2</v>
      </c>
      <c r="L10">
        <f t="shared" si="7"/>
        <v>8</v>
      </c>
      <c r="M10" s="17">
        <f t="shared" si="1"/>
        <v>8.3333333333333321</v>
      </c>
      <c r="N10" s="18">
        <f t="shared" si="2"/>
        <v>10.526315789473683</v>
      </c>
      <c r="O10" s="18">
        <f t="shared" si="3"/>
        <v>4.3478260869565215</v>
      </c>
      <c r="P10" s="18">
        <f t="shared" si="4"/>
        <v>6.666666666666667</v>
      </c>
      <c r="Q10" s="18">
        <f t="shared" si="5"/>
        <v>12.5</v>
      </c>
      <c r="R10" s="18">
        <f t="shared" si="6"/>
        <v>8.4748283752860409</v>
      </c>
      <c r="S10" s="20">
        <v>1</v>
      </c>
    </row>
    <row r="11" spans="1:21" x14ac:dyDescent="0.2">
      <c r="A11" t="s">
        <v>13</v>
      </c>
      <c r="B11" t="s">
        <v>31</v>
      </c>
      <c r="C11" t="s">
        <v>15</v>
      </c>
      <c r="D11" t="s">
        <v>32</v>
      </c>
      <c r="E11" t="s">
        <v>29</v>
      </c>
      <c r="F11" t="s">
        <v>30</v>
      </c>
      <c r="G11">
        <v>1</v>
      </c>
      <c r="H11">
        <v>0</v>
      </c>
      <c r="I11">
        <v>0</v>
      </c>
      <c r="J11">
        <v>0</v>
      </c>
      <c r="K11">
        <v>0</v>
      </c>
      <c r="L11">
        <f t="shared" si="7"/>
        <v>1</v>
      </c>
      <c r="M11" s="17">
        <f t="shared" si="1"/>
        <v>4.1666666666666661</v>
      </c>
      <c r="N11" s="18">
        <f t="shared" si="2"/>
        <v>0</v>
      </c>
      <c r="O11" s="18">
        <f t="shared" si="3"/>
        <v>0</v>
      </c>
      <c r="P11" s="18">
        <f t="shared" si="4"/>
        <v>0</v>
      </c>
      <c r="Q11" s="18">
        <f t="shared" si="5"/>
        <v>0</v>
      </c>
      <c r="R11" s="18">
        <f t="shared" si="6"/>
        <v>0.83333333333333326</v>
      </c>
      <c r="S11" s="20">
        <v>0</v>
      </c>
    </row>
    <row r="12" spans="1:21" x14ac:dyDescent="0.2">
      <c r="A12" t="s">
        <v>13</v>
      </c>
      <c r="B12" t="s">
        <v>33</v>
      </c>
      <c r="C12" t="s">
        <v>15</v>
      </c>
      <c r="D12" t="s">
        <v>34</v>
      </c>
      <c r="E12" t="s">
        <v>35</v>
      </c>
      <c r="F12" t="s">
        <v>23</v>
      </c>
      <c r="G12">
        <v>1</v>
      </c>
      <c r="H12">
        <v>0</v>
      </c>
      <c r="I12">
        <v>1</v>
      </c>
      <c r="J12">
        <v>2</v>
      </c>
      <c r="K12">
        <v>3</v>
      </c>
      <c r="L12">
        <f t="shared" si="7"/>
        <v>7</v>
      </c>
      <c r="M12" s="17">
        <f t="shared" si="1"/>
        <v>4.1666666666666661</v>
      </c>
      <c r="N12" s="18">
        <f t="shared" si="2"/>
        <v>0</v>
      </c>
      <c r="O12" s="18">
        <f t="shared" si="3"/>
        <v>4.3478260869565215</v>
      </c>
      <c r="P12" s="18">
        <f t="shared" si="4"/>
        <v>13.333333333333334</v>
      </c>
      <c r="Q12" s="18">
        <f t="shared" si="5"/>
        <v>18.75</v>
      </c>
      <c r="R12" s="18">
        <f t="shared" si="6"/>
        <v>8.1195652173913047</v>
      </c>
      <c r="S12" s="20">
        <v>1</v>
      </c>
    </row>
    <row r="13" spans="1:21" x14ac:dyDescent="0.2">
      <c r="A13" t="s">
        <v>13</v>
      </c>
      <c r="B13" t="s">
        <v>33</v>
      </c>
      <c r="C13" t="s">
        <v>15</v>
      </c>
      <c r="D13" t="s">
        <v>34</v>
      </c>
      <c r="E13" t="s">
        <v>36</v>
      </c>
      <c r="F13" t="s">
        <v>23</v>
      </c>
      <c r="G13">
        <v>0</v>
      </c>
      <c r="H13">
        <v>0</v>
      </c>
      <c r="I13">
        <v>1</v>
      </c>
      <c r="J13">
        <v>1</v>
      </c>
      <c r="K13">
        <v>2</v>
      </c>
      <c r="L13">
        <f t="shared" si="7"/>
        <v>4</v>
      </c>
      <c r="M13" s="17">
        <f t="shared" si="1"/>
        <v>0</v>
      </c>
      <c r="N13" s="18">
        <f t="shared" si="2"/>
        <v>0</v>
      </c>
      <c r="O13" s="18">
        <f t="shared" si="3"/>
        <v>4.3478260869565215</v>
      </c>
      <c r="P13" s="18">
        <f t="shared" si="4"/>
        <v>6.666666666666667</v>
      </c>
      <c r="Q13" s="18">
        <f t="shared" si="5"/>
        <v>12.5</v>
      </c>
      <c r="R13" s="18">
        <f t="shared" si="6"/>
        <v>4.7028985507246377</v>
      </c>
      <c r="S13" s="20">
        <v>1</v>
      </c>
    </row>
    <row r="14" spans="1:21" x14ac:dyDescent="0.2">
      <c r="A14" t="s">
        <v>13</v>
      </c>
      <c r="B14" t="s">
        <v>37</v>
      </c>
      <c r="C14" t="s">
        <v>15</v>
      </c>
      <c r="D14" t="s">
        <v>38</v>
      </c>
      <c r="E14" t="s">
        <v>35</v>
      </c>
      <c r="F14" t="s">
        <v>10</v>
      </c>
      <c r="G14">
        <v>1</v>
      </c>
      <c r="H14">
        <v>0</v>
      </c>
      <c r="I14">
        <v>2</v>
      </c>
      <c r="J14">
        <v>1</v>
      </c>
      <c r="K14">
        <v>1</v>
      </c>
      <c r="L14">
        <f t="shared" si="7"/>
        <v>5</v>
      </c>
      <c r="M14" s="17">
        <f t="shared" si="1"/>
        <v>4.1666666666666661</v>
      </c>
      <c r="N14" s="18">
        <f t="shared" si="2"/>
        <v>0</v>
      </c>
      <c r="O14" s="18">
        <f t="shared" si="3"/>
        <v>8.695652173913043</v>
      </c>
      <c r="P14" s="18">
        <f t="shared" si="4"/>
        <v>6.666666666666667</v>
      </c>
      <c r="Q14" s="18">
        <f t="shared" si="5"/>
        <v>6.25</v>
      </c>
      <c r="R14" s="18">
        <f t="shared" si="6"/>
        <v>5.1557971014492754</v>
      </c>
      <c r="S14" s="20">
        <v>1</v>
      </c>
    </row>
    <row r="15" spans="1:21" x14ac:dyDescent="0.2">
      <c r="A15" t="s">
        <v>13</v>
      </c>
      <c r="B15" t="s">
        <v>37</v>
      </c>
      <c r="C15" t="s">
        <v>15</v>
      </c>
      <c r="D15" t="s">
        <v>38</v>
      </c>
      <c r="E15" t="s">
        <v>39</v>
      </c>
      <c r="F15" t="s">
        <v>10</v>
      </c>
      <c r="G15">
        <v>0</v>
      </c>
      <c r="H15">
        <v>0</v>
      </c>
      <c r="I15">
        <v>2</v>
      </c>
      <c r="J15">
        <v>2</v>
      </c>
      <c r="K15">
        <v>1</v>
      </c>
      <c r="L15">
        <f t="shared" si="7"/>
        <v>5</v>
      </c>
      <c r="M15" s="17">
        <f t="shared" si="1"/>
        <v>0</v>
      </c>
      <c r="N15" s="18">
        <f t="shared" si="2"/>
        <v>0</v>
      </c>
      <c r="O15" s="18">
        <f t="shared" si="3"/>
        <v>8.695652173913043</v>
      </c>
      <c r="P15" s="18">
        <f t="shared" si="4"/>
        <v>13.333333333333334</v>
      </c>
      <c r="Q15" s="18">
        <f t="shared" si="5"/>
        <v>6.25</v>
      </c>
      <c r="R15" s="18">
        <f t="shared" si="6"/>
        <v>5.6557971014492754</v>
      </c>
      <c r="S15" s="20">
        <v>1</v>
      </c>
    </row>
    <row r="16" spans="1:21" x14ac:dyDescent="0.2">
      <c r="A16" t="s">
        <v>13</v>
      </c>
      <c r="B16" t="s">
        <v>37</v>
      </c>
      <c r="C16" t="s">
        <v>15</v>
      </c>
      <c r="D16" t="s">
        <v>38</v>
      </c>
      <c r="E16" t="s">
        <v>40</v>
      </c>
      <c r="F16" t="s">
        <v>10</v>
      </c>
      <c r="G16">
        <v>0</v>
      </c>
      <c r="H16">
        <v>0</v>
      </c>
      <c r="I16">
        <v>1</v>
      </c>
      <c r="J16">
        <v>2</v>
      </c>
      <c r="K16">
        <v>1</v>
      </c>
      <c r="L16">
        <f t="shared" si="7"/>
        <v>4</v>
      </c>
      <c r="M16" s="17">
        <f t="shared" si="1"/>
        <v>0</v>
      </c>
      <c r="N16" s="18">
        <f t="shared" si="2"/>
        <v>0</v>
      </c>
      <c r="O16" s="18">
        <f t="shared" si="3"/>
        <v>4.3478260869565215</v>
      </c>
      <c r="P16" s="18">
        <f t="shared" si="4"/>
        <v>13.333333333333334</v>
      </c>
      <c r="Q16" s="18">
        <f t="shared" si="5"/>
        <v>6.25</v>
      </c>
      <c r="R16" s="18">
        <f t="shared" si="6"/>
        <v>4.7862318840579707</v>
      </c>
      <c r="S16" s="20">
        <v>1</v>
      </c>
    </row>
    <row r="17" spans="1:19" x14ac:dyDescent="0.2">
      <c r="A17" t="s">
        <v>13</v>
      </c>
      <c r="B17" t="s">
        <v>37</v>
      </c>
      <c r="C17" t="s">
        <v>15</v>
      </c>
      <c r="D17" t="s">
        <v>38</v>
      </c>
      <c r="E17" t="s">
        <v>41</v>
      </c>
      <c r="F17" t="s">
        <v>10</v>
      </c>
      <c r="G17">
        <v>6</v>
      </c>
      <c r="H17">
        <v>11</v>
      </c>
      <c r="I17">
        <v>5</v>
      </c>
      <c r="J17">
        <v>4</v>
      </c>
      <c r="K17">
        <v>6</v>
      </c>
      <c r="L17">
        <f t="shared" si="7"/>
        <v>32</v>
      </c>
      <c r="M17" s="17">
        <f t="shared" si="1"/>
        <v>25</v>
      </c>
      <c r="N17" s="18">
        <f t="shared" si="2"/>
        <v>57.894736842105267</v>
      </c>
      <c r="O17" s="18">
        <f t="shared" si="3"/>
        <v>21.739130434782609</v>
      </c>
      <c r="P17" s="18">
        <f t="shared" si="4"/>
        <v>26.666666666666668</v>
      </c>
      <c r="Q17" s="18">
        <f t="shared" si="5"/>
        <v>37.5</v>
      </c>
      <c r="R17" s="18">
        <f t="shared" si="6"/>
        <v>33.760106788710907</v>
      </c>
      <c r="S17" s="20">
        <v>3</v>
      </c>
    </row>
    <row r="18" spans="1:19" x14ac:dyDescent="0.2">
      <c r="A18" t="s">
        <v>13</v>
      </c>
      <c r="B18" t="s">
        <v>42</v>
      </c>
      <c r="C18" t="s">
        <v>15</v>
      </c>
      <c r="D18" t="s">
        <v>43</v>
      </c>
      <c r="E18" t="s">
        <v>44</v>
      </c>
      <c r="F18" t="s">
        <v>10</v>
      </c>
      <c r="G18">
        <v>0</v>
      </c>
      <c r="H18">
        <v>0</v>
      </c>
      <c r="I18">
        <v>1</v>
      </c>
      <c r="J18">
        <v>2</v>
      </c>
      <c r="K18">
        <v>1</v>
      </c>
      <c r="L18">
        <f t="shared" si="7"/>
        <v>4</v>
      </c>
      <c r="M18" s="17">
        <f t="shared" si="1"/>
        <v>0</v>
      </c>
      <c r="N18" s="18">
        <f t="shared" si="2"/>
        <v>0</v>
      </c>
      <c r="O18" s="18">
        <f t="shared" si="3"/>
        <v>4.3478260869565215</v>
      </c>
      <c r="P18" s="18">
        <f t="shared" si="4"/>
        <v>13.333333333333334</v>
      </c>
      <c r="Q18" s="18">
        <f t="shared" si="5"/>
        <v>6.25</v>
      </c>
      <c r="R18" s="18">
        <f t="shared" si="6"/>
        <v>4.7862318840579707</v>
      </c>
      <c r="S18" s="20">
        <v>1</v>
      </c>
    </row>
    <row r="19" spans="1:19" x14ac:dyDescent="0.2">
      <c r="A19" t="s">
        <v>13</v>
      </c>
      <c r="B19" t="s">
        <v>45</v>
      </c>
      <c r="C19" t="s">
        <v>15</v>
      </c>
      <c r="D19" t="s">
        <v>46</v>
      </c>
      <c r="F19" t="s">
        <v>10</v>
      </c>
      <c r="G19">
        <v>18</v>
      </c>
      <c r="H19">
        <v>19</v>
      </c>
      <c r="I19">
        <v>23</v>
      </c>
      <c r="J19">
        <v>11</v>
      </c>
      <c r="K19">
        <v>16</v>
      </c>
      <c r="L19">
        <f t="shared" si="7"/>
        <v>87</v>
      </c>
      <c r="M19" s="17">
        <f t="shared" si="1"/>
        <v>75</v>
      </c>
      <c r="N19" s="21">
        <f t="shared" si="2"/>
        <v>100</v>
      </c>
      <c r="O19" s="21">
        <f t="shared" si="3"/>
        <v>100</v>
      </c>
      <c r="P19" s="18">
        <f t="shared" si="4"/>
        <v>73.333333333333329</v>
      </c>
      <c r="Q19" s="21">
        <f t="shared" si="5"/>
        <v>100</v>
      </c>
      <c r="R19" s="18">
        <f t="shared" si="6"/>
        <v>89.666666666666657</v>
      </c>
      <c r="S19" s="22">
        <v>9</v>
      </c>
    </row>
    <row r="20" spans="1:19" x14ac:dyDescent="0.2">
      <c r="A20" t="s">
        <v>13</v>
      </c>
      <c r="B20" t="s">
        <v>47</v>
      </c>
      <c r="C20" t="s">
        <v>48</v>
      </c>
      <c r="D20" t="s">
        <v>49</v>
      </c>
      <c r="F20" t="s">
        <v>10</v>
      </c>
      <c r="G20">
        <v>24</v>
      </c>
      <c r="H20">
        <v>15</v>
      </c>
      <c r="I20">
        <v>13</v>
      </c>
      <c r="J20">
        <v>14</v>
      </c>
      <c r="K20">
        <v>12</v>
      </c>
      <c r="L20">
        <f t="shared" si="7"/>
        <v>78</v>
      </c>
      <c r="M20" s="22">
        <f t="shared" si="1"/>
        <v>100</v>
      </c>
      <c r="N20" s="18">
        <f t="shared" si="2"/>
        <v>78.94736842105263</v>
      </c>
      <c r="O20" s="18">
        <f t="shared" si="3"/>
        <v>56.521739130434781</v>
      </c>
      <c r="P20" s="18">
        <f t="shared" si="4"/>
        <v>93.333333333333329</v>
      </c>
      <c r="Q20" s="18">
        <f t="shared" si="5"/>
        <v>75</v>
      </c>
      <c r="R20" s="18">
        <f t="shared" si="6"/>
        <v>80.760488176964145</v>
      </c>
      <c r="S20" s="20">
        <v>8</v>
      </c>
    </row>
    <row r="21" spans="1:19" x14ac:dyDescent="0.2">
      <c r="A21" t="s">
        <v>13</v>
      </c>
      <c r="B21" t="s">
        <v>50</v>
      </c>
      <c r="C21" t="s">
        <v>51</v>
      </c>
      <c r="D21" t="s">
        <v>52</v>
      </c>
      <c r="F21" t="s">
        <v>23</v>
      </c>
      <c r="G21">
        <v>1</v>
      </c>
      <c r="H21">
        <v>3</v>
      </c>
      <c r="I21">
        <v>3</v>
      </c>
      <c r="J21">
        <v>5</v>
      </c>
      <c r="K21">
        <v>5</v>
      </c>
      <c r="L21">
        <f t="shared" si="7"/>
        <v>17</v>
      </c>
      <c r="M21" s="17">
        <f t="shared" si="1"/>
        <v>4.1666666666666661</v>
      </c>
      <c r="N21" s="18">
        <f t="shared" si="2"/>
        <v>15.789473684210526</v>
      </c>
      <c r="O21" s="18">
        <f t="shared" si="3"/>
        <v>13.043478260869565</v>
      </c>
      <c r="P21" s="18">
        <f t="shared" si="4"/>
        <v>33.333333333333329</v>
      </c>
      <c r="Q21" s="18">
        <f t="shared" si="5"/>
        <v>31.25</v>
      </c>
      <c r="R21" s="18">
        <f t="shared" si="6"/>
        <v>19.516590389016017</v>
      </c>
      <c r="S21" s="20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Biomechanik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Eisner</dc:creator>
  <cp:lastModifiedBy>Henrik Eisner</cp:lastModifiedBy>
  <dcterms:created xsi:type="dcterms:W3CDTF">2023-10-19T05:59:00Z</dcterms:created>
  <dcterms:modified xsi:type="dcterms:W3CDTF">2023-10-19T05:59:13Z</dcterms:modified>
</cp:coreProperties>
</file>